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kogovsek\Desktop\Dare\Sevnica\pojasnila\"/>
    </mc:Choice>
  </mc:AlternateContent>
  <xr:revisionPtr revIDLastSave="0" documentId="13_ncr:1_{78E6CC14-8354-45F8-80B6-D1AF8329E530}" xr6:coauthVersionLast="36" xr6:coauthVersionMax="36" xr10:uidLastSave="{00000000-0000-0000-0000-000000000000}"/>
  <bookViews>
    <workbookView xWindow="-120" yWindow="-120" windowWidth="29040" windowHeight="15990" xr2:uid="{00000000-000D-0000-FFFF-FFFF00000000}"/>
  </bookViews>
  <sheets>
    <sheet name="REKAPITULACIJA" sheetId="1" r:id="rId1"/>
    <sheet name="3_1a" sheetId="14" r:id="rId2"/>
    <sheet name="3_1B" sheetId="15" r:id="rId3"/>
    <sheet name="3_2a" sheetId="12" r:id="rId4"/>
    <sheet name="3_2b" sheetId="13" r:id="rId5"/>
    <sheet name="4_1" sheetId="7" r:id="rId6"/>
    <sheet name="4_2" sheetId="8" r:id="rId7"/>
    <sheet name="6_1a" sheetId="9" r:id="rId8"/>
    <sheet name="6_1b" sheetId="10" r:id="rId9"/>
    <sheet name="9_1" sheetId="11" r:id="rId10"/>
  </sheets>
  <definedNames>
    <definedName name="_xlnm.Print_Area" localSheetId="1">'3_1a'!$B$2:$H$80</definedName>
    <definedName name="_xlnm.Print_Area" localSheetId="2">'3_1B'!$B$2:$H$188</definedName>
    <definedName name="_xlnm.Print_Area" localSheetId="3">'3_2a'!$B$2:$H$155</definedName>
    <definedName name="_xlnm.Print_Area" localSheetId="4">'3_2b'!$B$2:$H$68</definedName>
    <definedName name="_xlnm.Print_Area" localSheetId="5">'4_1'!$B$1:$H$62</definedName>
    <definedName name="_xlnm.Print_Area" localSheetId="6">'4_2'!$A$1:$F$44</definedName>
    <definedName name="_xlnm.Print_Area" localSheetId="7">'6_1a'!$A$1:$F$60</definedName>
    <definedName name="_xlnm.Print_Area" localSheetId="8">'6_1b'!$A$1:$F$52</definedName>
    <definedName name="_xlnm.Print_Area" localSheetId="9">'9_1'!$B$2:$H$51</definedName>
    <definedName name="_xlnm.Print_Titles" localSheetId="1">'3_1a'!$4:$5</definedName>
    <definedName name="_xlnm.Print_Titles" localSheetId="2">'3_1B'!$4:$5</definedName>
    <definedName name="_xlnm.Print_Titles" localSheetId="3">'3_2a'!$7:$8</definedName>
    <definedName name="_xlnm.Print_Titles" localSheetId="4">'3_2b'!$7:$8</definedName>
    <definedName name="_xlnm.Print_Titles" localSheetId="5">'4_1'!$7:$8</definedName>
    <definedName name="_xlnm.Print_Titles" localSheetId="9">'9_1'!$7:$14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4" i="15" l="1"/>
  <c r="H178" i="15" l="1"/>
  <c r="H10" i="11" l="1"/>
  <c r="E19" i="1" l="1"/>
  <c r="C19" i="1"/>
  <c r="D187" i="15"/>
  <c r="D186" i="15"/>
  <c r="D185" i="15"/>
  <c r="D184" i="15"/>
  <c r="D183" i="15"/>
  <c r="H177" i="15"/>
  <c r="H176" i="15"/>
  <c r="H175" i="15"/>
  <c r="H167" i="15"/>
  <c r="H165" i="15"/>
  <c r="H163" i="15"/>
  <c r="H161" i="15"/>
  <c r="H157" i="15"/>
  <c r="H151" i="15"/>
  <c r="H149" i="15"/>
  <c r="H147" i="15"/>
  <c r="H145" i="15"/>
  <c r="H143" i="15"/>
  <c r="H141" i="15"/>
  <c r="H139" i="15"/>
  <c r="H135" i="15"/>
  <c r="H133" i="15"/>
  <c r="H131" i="15"/>
  <c r="H129" i="15"/>
  <c r="H127" i="15"/>
  <c r="H125" i="15"/>
  <c r="H124" i="15"/>
  <c r="H120" i="15"/>
  <c r="H118" i="15"/>
  <c r="H116" i="15"/>
  <c r="H114" i="15"/>
  <c r="H112" i="15"/>
  <c r="H110" i="15"/>
  <c r="H108" i="15"/>
  <c r="H106" i="15"/>
  <c r="H104" i="15"/>
  <c r="H102" i="15"/>
  <c r="H100" i="15"/>
  <c r="H98" i="15"/>
  <c r="H96" i="15"/>
  <c r="H94" i="15"/>
  <c r="H90" i="15"/>
  <c r="H86" i="15"/>
  <c r="H84" i="15"/>
  <c r="H82" i="15"/>
  <c r="H80" i="15"/>
  <c r="H78" i="15"/>
  <c r="H76" i="15"/>
  <c r="H74" i="15"/>
  <c r="H70" i="15"/>
  <c r="H68" i="15"/>
  <c r="H65" i="15"/>
  <c r="H63" i="15"/>
  <c r="H61" i="15"/>
  <c r="H59" i="15"/>
  <c r="H57" i="15"/>
  <c r="H51" i="15"/>
  <c r="H47" i="15"/>
  <c r="H45" i="15"/>
  <c r="H43" i="15"/>
  <c r="H41" i="15"/>
  <c r="H35" i="15"/>
  <c r="H33" i="15"/>
  <c r="H29" i="15"/>
  <c r="H27" i="15"/>
  <c r="H25" i="15"/>
  <c r="H19" i="15"/>
  <c r="H15" i="15"/>
  <c r="H13" i="15"/>
  <c r="H9" i="15"/>
  <c r="D79" i="14"/>
  <c r="D78" i="14"/>
  <c r="D77" i="14"/>
  <c r="D76" i="14"/>
  <c r="H72" i="14"/>
  <c r="H71" i="14"/>
  <c r="H69" i="14"/>
  <c r="H67" i="14"/>
  <c r="H65" i="14"/>
  <c r="H63" i="14"/>
  <c r="H61" i="14"/>
  <c r="H60" i="14"/>
  <c r="H59" i="14"/>
  <c r="H58" i="14"/>
  <c r="H56" i="14"/>
  <c r="H54" i="14"/>
  <c r="H52" i="14"/>
  <c r="H50" i="14"/>
  <c r="H48" i="14"/>
  <c r="H44" i="14"/>
  <c r="H43" i="14"/>
  <c r="H41" i="14"/>
  <c r="H39" i="14"/>
  <c r="H38" i="14"/>
  <c r="H37" i="14"/>
  <c r="H32" i="14"/>
  <c r="H30" i="14"/>
  <c r="H29" i="14"/>
  <c r="H28" i="14"/>
  <c r="H27" i="14"/>
  <c r="H25" i="14"/>
  <c r="H23" i="14"/>
  <c r="H19" i="14"/>
  <c r="H17" i="14"/>
  <c r="H15" i="14"/>
  <c r="H9" i="14"/>
  <c r="H7" i="14"/>
  <c r="H12" i="13"/>
  <c r="H9" i="13" s="1"/>
  <c r="E64" i="13" s="1"/>
  <c r="H18" i="13"/>
  <c r="H22" i="13"/>
  <c r="H26" i="13"/>
  <c r="H27" i="13"/>
  <c r="H28" i="13"/>
  <c r="H29" i="13"/>
  <c r="H33" i="13"/>
  <c r="H35" i="13"/>
  <c r="H41" i="13"/>
  <c r="H42" i="13"/>
  <c r="H46" i="13"/>
  <c r="H48" i="13"/>
  <c r="H50" i="13"/>
  <c r="H52" i="13"/>
  <c r="H58" i="13"/>
  <c r="H59" i="13"/>
  <c r="D64" i="13"/>
  <c r="D65" i="13"/>
  <c r="D66" i="13"/>
  <c r="D67" i="13"/>
  <c r="H12" i="12"/>
  <c r="H13" i="12"/>
  <c r="H14" i="12"/>
  <c r="H15" i="12"/>
  <c r="H19" i="12"/>
  <c r="H21" i="12"/>
  <c r="H23" i="12"/>
  <c r="H25" i="12"/>
  <c r="H27" i="12"/>
  <c r="H29" i="12"/>
  <c r="H30" i="12"/>
  <c r="H31" i="12"/>
  <c r="H32" i="12"/>
  <c r="H33" i="12"/>
  <c r="H35" i="12"/>
  <c r="H37" i="12"/>
  <c r="H43" i="12"/>
  <c r="H45" i="12"/>
  <c r="H46" i="12"/>
  <c r="H50" i="12"/>
  <c r="H54" i="12"/>
  <c r="H55" i="12"/>
  <c r="H58" i="12"/>
  <c r="H59" i="12"/>
  <c r="H60" i="12"/>
  <c r="H61" i="12"/>
  <c r="H66" i="12"/>
  <c r="H68" i="12"/>
  <c r="H71" i="12"/>
  <c r="H72" i="12"/>
  <c r="H76" i="12"/>
  <c r="H78" i="12"/>
  <c r="H79" i="12"/>
  <c r="H83" i="12"/>
  <c r="H84" i="12"/>
  <c r="H85" i="12"/>
  <c r="H90" i="12"/>
  <c r="H93" i="12"/>
  <c r="H95" i="12"/>
  <c r="H96" i="12"/>
  <c r="H97" i="12"/>
  <c r="H102" i="12"/>
  <c r="H99" i="12" s="1"/>
  <c r="E152" i="12" s="1"/>
  <c r="H107" i="12"/>
  <c r="H109" i="12"/>
  <c r="H111" i="12"/>
  <c r="H112" i="12"/>
  <c r="H113" i="12"/>
  <c r="H114" i="12"/>
  <c r="H115" i="12"/>
  <c r="H117" i="12"/>
  <c r="H119" i="12"/>
  <c r="H121" i="12"/>
  <c r="H123" i="12"/>
  <c r="H126" i="12"/>
  <c r="H128" i="12"/>
  <c r="H130" i="12"/>
  <c r="H132" i="12"/>
  <c r="H134" i="12"/>
  <c r="H136" i="12"/>
  <c r="H142" i="12"/>
  <c r="H143" i="12"/>
  <c r="D148" i="12"/>
  <c r="D149" i="12"/>
  <c r="D150" i="12"/>
  <c r="D151" i="12"/>
  <c r="D152" i="12"/>
  <c r="D153" i="12"/>
  <c r="D154" i="12"/>
  <c r="B51" i="10"/>
  <c r="B50" i="10"/>
  <c r="B49" i="10"/>
  <c r="F44" i="10"/>
  <c r="F43" i="10"/>
  <c r="F42" i="10"/>
  <c r="F41" i="10"/>
  <c r="F40" i="10"/>
  <c r="F39" i="10"/>
  <c r="F35" i="10"/>
  <c r="F34" i="10"/>
  <c r="F33" i="10"/>
  <c r="F32" i="10"/>
  <c r="F31" i="10"/>
  <c r="F30" i="10"/>
  <c r="F29" i="10"/>
  <c r="F28" i="10"/>
  <c r="F24" i="10"/>
  <c r="F23" i="10"/>
  <c r="F22" i="10"/>
  <c r="F18" i="10"/>
  <c r="F17" i="10"/>
  <c r="F16" i="10"/>
  <c r="B57" i="9"/>
  <c r="B56" i="9"/>
  <c r="B55" i="9"/>
  <c r="F52" i="9"/>
  <c r="F51" i="9"/>
  <c r="F50" i="9"/>
  <c r="F49" i="9"/>
  <c r="F48" i="9"/>
  <c r="F47" i="9"/>
  <c r="F43" i="9"/>
  <c r="F42" i="9"/>
  <c r="F41" i="9"/>
  <c r="F40" i="9"/>
  <c r="F39" i="9"/>
  <c r="F38" i="9"/>
  <c r="F37" i="9"/>
  <c r="F36" i="9"/>
  <c r="F35" i="9"/>
  <c r="F34" i="9"/>
  <c r="F33" i="9"/>
  <c r="F32" i="9"/>
  <c r="F31" i="9"/>
  <c r="F30" i="9"/>
  <c r="F29" i="9"/>
  <c r="F28" i="9"/>
  <c r="F24" i="9"/>
  <c r="F23" i="9"/>
  <c r="F22" i="9"/>
  <c r="F18" i="9"/>
  <c r="F17" i="9"/>
  <c r="F16" i="9"/>
  <c r="F33" i="8"/>
  <c r="F32" i="8"/>
  <c r="F31" i="8"/>
  <c r="F30" i="8"/>
  <c r="F29" i="8"/>
  <c r="F28" i="8"/>
  <c r="F27" i="8"/>
  <c r="F26" i="8"/>
  <c r="F25" i="8"/>
  <c r="F21" i="8"/>
  <c r="F20" i="8"/>
  <c r="F19" i="8"/>
  <c r="F18" i="8"/>
  <c r="F17" i="8"/>
  <c r="F14" i="8"/>
  <c r="F13" i="8"/>
  <c r="F12" i="8"/>
  <c r="F11" i="8"/>
  <c r="D60" i="7"/>
  <c r="D59" i="7"/>
  <c r="D58" i="7"/>
  <c r="H51" i="7"/>
  <c r="H50" i="7"/>
  <c r="H49" i="7"/>
  <c r="H48" i="7"/>
  <c r="H47" i="7"/>
  <c r="H46" i="7"/>
  <c r="H40" i="7"/>
  <c r="H39" i="7"/>
  <c r="H38" i="7"/>
  <c r="H37" i="7"/>
  <c r="H36" i="7"/>
  <c r="H35" i="7"/>
  <c r="H34" i="7"/>
  <c r="H33" i="7"/>
  <c r="H32" i="7"/>
  <c r="H31" i="7"/>
  <c r="H30" i="7"/>
  <c r="H29" i="7"/>
  <c r="H28" i="7"/>
  <c r="H27" i="7"/>
  <c r="H26" i="7"/>
  <c r="H20" i="7"/>
  <c r="H19" i="7"/>
  <c r="H18" i="7"/>
  <c r="H17" i="7"/>
  <c r="H13" i="7"/>
  <c r="H12" i="7"/>
  <c r="F45" i="9" l="1"/>
  <c r="F57" i="9" s="1"/>
  <c r="F13" i="10"/>
  <c r="F49" i="10" s="1"/>
  <c r="F14" i="9"/>
  <c r="F55" i="9" s="1"/>
  <c r="F37" i="10"/>
  <c r="F51" i="10" s="1"/>
  <c r="F26" i="9"/>
  <c r="F56" i="9" s="1"/>
  <c r="F58" i="9" s="1"/>
  <c r="F59" i="9" s="1"/>
  <c r="F41" i="8"/>
  <c r="H43" i="7"/>
  <c r="E60" i="7" s="1"/>
  <c r="F26" i="10"/>
  <c r="F50" i="10" s="1"/>
  <c r="F40" i="8"/>
  <c r="H22" i="7"/>
  <c r="E59" i="7" s="1"/>
  <c r="H63" i="12"/>
  <c r="E150" i="12" s="1"/>
  <c r="H22" i="15"/>
  <c r="E184" i="15" s="1"/>
  <c r="H6" i="14"/>
  <c r="E76" i="14" s="1"/>
  <c r="F42" i="8"/>
  <c r="H9" i="7"/>
  <c r="E58" i="7" s="1"/>
  <c r="H15" i="13"/>
  <c r="E65" i="13" s="1"/>
  <c r="H55" i="13"/>
  <c r="E67" i="13" s="1"/>
  <c r="H38" i="13"/>
  <c r="E66" i="13" s="1"/>
  <c r="H40" i="12"/>
  <c r="E149" i="12" s="1"/>
  <c r="H87" i="12"/>
  <c r="E151" i="12" s="1"/>
  <c r="H9" i="12"/>
  <c r="E148" i="12" s="1"/>
  <c r="H104" i="12"/>
  <c r="E153" i="12" s="1"/>
  <c r="H139" i="12"/>
  <c r="E154" i="12" s="1"/>
  <c r="H38" i="15"/>
  <c r="E185" i="15" s="1"/>
  <c r="H54" i="15"/>
  <c r="E186" i="15" s="1"/>
  <c r="H6" i="15"/>
  <c r="E183" i="15" s="1"/>
  <c r="E187" i="15"/>
  <c r="H12" i="14"/>
  <c r="E77" i="14" s="1"/>
  <c r="H47" i="14"/>
  <c r="E79" i="14" s="1"/>
  <c r="H34" i="14"/>
  <c r="E78" i="14" s="1"/>
  <c r="F52" i="10" l="1"/>
  <c r="F43" i="8"/>
  <c r="F44" i="8" s="1"/>
  <c r="C15" i="1" s="1"/>
  <c r="D15" i="1" s="1"/>
  <c r="E15" i="1" s="1"/>
  <c r="D19" i="1"/>
  <c r="C17" i="1"/>
  <c r="D17" i="1" s="1"/>
  <c r="E61" i="7"/>
  <c r="E62" i="7" s="1"/>
  <c r="C14" i="1" s="1"/>
  <c r="D14" i="1" s="1"/>
  <c r="E14" i="1" s="1"/>
  <c r="E155" i="12"/>
  <c r="E68" i="13"/>
  <c r="E188" i="15"/>
  <c r="E80" i="14"/>
  <c r="C12" i="1" l="1"/>
  <c r="D12" i="1" s="1"/>
  <c r="E12" i="1" s="1"/>
  <c r="E17" i="1"/>
  <c r="C11" i="1"/>
  <c r="D11" i="1" s="1"/>
  <c r="D22" i="1" l="1"/>
  <c r="C22" i="1"/>
  <c r="E11" i="1"/>
  <c r="E22" i="1" s="1"/>
</calcChain>
</file>

<file path=xl/sharedStrings.xml><?xml version="1.0" encoding="utf-8"?>
<sst xmlns="http://schemas.openxmlformats.org/spreadsheetml/2006/main" count="1480" uniqueCount="823">
  <si>
    <t>Cesta:</t>
  </si>
  <si>
    <t>Odsek:</t>
  </si>
  <si>
    <t>INVESTICIJSKA VREDNOST - REKAPITULACIJA - SKUPAJ</t>
  </si>
  <si>
    <t>Načrt</t>
  </si>
  <si>
    <t>Predmet</t>
  </si>
  <si>
    <t>brez DDV</t>
  </si>
  <si>
    <t>DDV (22%)</t>
  </si>
  <si>
    <t>z DDV</t>
  </si>
  <si>
    <t>Načrti s področja gradbeništva</t>
  </si>
  <si>
    <t>Načrti s področja elektrotehnike</t>
  </si>
  <si>
    <t>Načrt cestne razsvetljave</t>
  </si>
  <si>
    <t>4/1</t>
  </si>
  <si>
    <t>4/2</t>
  </si>
  <si>
    <t>9</t>
  </si>
  <si>
    <t>Načrti s področja prometnega inženirstva</t>
  </si>
  <si>
    <t>9/1</t>
  </si>
  <si>
    <t>11</t>
  </si>
  <si>
    <t>SKUPAJ:</t>
  </si>
  <si>
    <t>Pripravila:</t>
  </si>
  <si>
    <t>Kraj, datum:</t>
  </si>
  <si>
    <t>Jani Trojner d.i.g.</t>
  </si>
  <si>
    <t>Maribor, september 2020</t>
  </si>
  <si>
    <t>Načrt rekonstrukcije mostu</t>
  </si>
  <si>
    <t>Načrt cestnih ureditev</t>
  </si>
  <si>
    <t>Načrt SN vodov</t>
  </si>
  <si>
    <t>Načrti s področja telekomunikacij</t>
  </si>
  <si>
    <t>6/1</t>
  </si>
  <si>
    <t>Načrt TK in KRS vodov</t>
  </si>
  <si>
    <t>R2-424/1166 Boštanj - Planina</t>
  </si>
  <si>
    <t>Rekonstrukcija mostu čez reko Savo v Sevnici (NM0104) na R2-424/1166 v km 0,050</t>
  </si>
  <si>
    <t xml:space="preserve">  CENA SKUPAJ (brez DDV)</t>
  </si>
  <si>
    <t>M2</t>
  </si>
  <si>
    <t>S 1 4 887</t>
  </si>
  <si>
    <t>0015</t>
  </si>
  <si>
    <t>KOS</t>
  </si>
  <si>
    <t>Odstranitev izlivnika iz voziščne plošče</t>
  </si>
  <si>
    <t>S 1 4 885</t>
  </si>
  <si>
    <t>0014</t>
  </si>
  <si>
    <t>M1</t>
  </si>
  <si>
    <t>Vrtanje lukenj v ojačenem cementnem betonu, površina horizontalna ali nagnjena do 45 st. glede na horizontalo, premera nad 150  mm</t>
  </si>
  <si>
    <t>S 1 4 845</t>
  </si>
  <si>
    <t>0013</t>
  </si>
  <si>
    <t xml:space="preserve">Vrtanje lukenj v ojačenem cementnem betonu, površina horizontalna, nad glavo, premera  61 do 100 mm </t>
  </si>
  <si>
    <t>S 1 4 863</t>
  </si>
  <si>
    <t>0012</t>
  </si>
  <si>
    <t>Vrtanje lukenj v navadni cementni beton ali kamen, površina vodoravna ali nagnjena do 45 st. glede na horizontalo, premer 61 do 100 mm</t>
  </si>
  <si>
    <t>S 1 4 813</t>
  </si>
  <si>
    <t>0011</t>
  </si>
  <si>
    <t>Vrtanje lukenj v navadni cementni beton ali kamen, površina vodoravna ali nagnjena do 45 st. glede na horizontalo, premer do 30 mm</t>
  </si>
  <si>
    <t>S 1 4 811</t>
  </si>
  <si>
    <t>0010</t>
  </si>
  <si>
    <t>Rezanje ojačenega cementnega betona s stensko diamantno žago, debelina nad 20 cm</t>
  </si>
  <si>
    <t>S 1 4 779</t>
  </si>
  <si>
    <t>0009</t>
  </si>
  <si>
    <t>Odstranitev pločevine na prehodu dilatacije čez BVO ograjo in hodnik, dimenzij ........... mm</t>
  </si>
  <si>
    <t>S 1 4 737</t>
  </si>
  <si>
    <t>0008</t>
  </si>
  <si>
    <t>Odstranitev gumenega ležišča</t>
  </si>
  <si>
    <t>S 1 4 731</t>
  </si>
  <si>
    <t>0007</t>
  </si>
  <si>
    <t>Odstranitev kovinske dilatacije s pomično zmogljivostjo do 160 mm</t>
  </si>
  <si>
    <t>S 1 4 725</t>
  </si>
  <si>
    <t>0006</t>
  </si>
  <si>
    <t xml:space="preserve">Odstranitev cementnega betona, z vodnim curkom pod visokim pritiskom, z odkrivanjem armature, površina horizontalna ali pod nagibom do 20 st. glede na horizontalo, posamična površina prereza nad 10,0 m2, globina  nad 50 mm </t>
  </si>
  <si>
    <t>S 1 4 614</t>
  </si>
  <si>
    <t>0005</t>
  </si>
  <si>
    <t xml:space="preserve">Odstranitev cementnega betona, z dletom, ročno ali strojno, brez odkrivanja armature, površina nad glavo, horizontalna ali nagnjena do 20 st. glede na horizontalo, posamična površina prereza do 0,051 do 0,20 m2, globina 21 do 30  mm </t>
  </si>
  <si>
    <t>S 1 4 313</t>
  </si>
  <si>
    <t>0004</t>
  </si>
  <si>
    <t>Odstranitev cementnega betona, z dletom, ročno ali strojno, brez odkrivanja armature, površina vertikalna ali pod nagibom do 20 st. glede na vertikalo, posamična površina prereza 0,21 do 1,0 m2, globina 21 do 30  mm</t>
  </si>
  <si>
    <t>S 1 4 213</t>
  </si>
  <si>
    <t>0003</t>
  </si>
  <si>
    <t>Odstranitev cementnega betona, z dletom, ročno ali strojno, brez odkrivanja armature, površina horizontalna ali pod nagibom do 20 st. glede na horizontalo, posamična površina prereza 0,051 do 0,20 m2, globina 21 do 30 mm</t>
  </si>
  <si>
    <t>S 1 4 143</t>
  </si>
  <si>
    <t>0002</t>
  </si>
  <si>
    <t>S 1 4 124</t>
  </si>
  <si>
    <t>0001</t>
  </si>
  <si>
    <t>Predhodna dela pri popravilu objektov SKUPAJ:</t>
  </si>
  <si>
    <t>4 Predhodna dela pri popravilu objektov</t>
  </si>
  <si>
    <t>Začasna prestavitev inštalacij elektroenergetskega kabelskega voda nizke napetosti na območju objekta</t>
  </si>
  <si>
    <t>S 1 3 291</t>
  </si>
  <si>
    <t>KPL</t>
  </si>
  <si>
    <t>Najem delovne barže za montažo in demontažo jeklene podporne konstrukcije odra za dvig preklade. Postavka zajema transport, sestavljanje, najem in odstranitev barže, vključno z vsemi stroški za delovanje. Potrebna nosilnost min 10 ton.</t>
  </si>
  <si>
    <t>N 1 2 102</t>
  </si>
  <si>
    <t>N 1 2 101</t>
  </si>
  <si>
    <t>S 1 3 272</t>
  </si>
  <si>
    <t>Organizacija gradbišča - odstranitev začasnih objektov</t>
  </si>
  <si>
    <t>S 1 3 312</t>
  </si>
  <si>
    <t>Organizacija gradbišča - postavitev začasnih objektov</t>
  </si>
  <si>
    <t>S 1 3 311</t>
  </si>
  <si>
    <t>3.1 Pripravljalna dela pri objektih</t>
  </si>
  <si>
    <t>Ostala preddela SKUPAJ:</t>
  </si>
  <si>
    <t>3 Ostala preddela</t>
  </si>
  <si>
    <t>Porušitev in odstranitev jaška za kabelsko kanalizacijo pred in za objektom.</t>
  </si>
  <si>
    <t>N 1 1 102</t>
  </si>
  <si>
    <t>Porušitev in odstranitev vezanega tlaka, debeline do 12 cm</t>
  </si>
  <si>
    <t>S 1 2 355</t>
  </si>
  <si>
    <t>Demontaža obvestilne table s površino do 1 m2</t>
  </si>
  <si>
    <t>S 1 2 221</t>
  </si>
  <si>
    <t>Demontaža prometnega znaka na dveh podstavkih</t>
  </si>
  <si>
    <t>S 1 2 212</t>
  </si>
  <si>
    <t>Demontaža prometnega znaka na enem podstavku</t>
  </si>
  <si>
    <t>S 1 2 211</t>
  </si>
  <si>
    <t>KOM</t>
  </si>
  <si>
    <t>Demontaža jeklene varnostne ograje</t>
  </si>
  <si>
    <t>S 1 2 231</t>
  </si>
  <si>
    <t>M3</t>
  </si>
  <si>
    <t>S 1 2 496</t>
  </si>
  <si>
    <t>2.2 Porušitev in odstranitev objektov</t>
  </si>
  <si>
    <t>Porušitev in odstranitev robnika iz naravnega kamna</t>
  </si>
  <si>
    <t>S 1 2 392</t>
  </si>
  <si>
    <t>Porušitev in odstranitev asfaltne plasti v debelini do 5 cm</t>
  </si>
  <si>
    <t>S 1 2 321</t>
  </si>
  <si>
    <t>Porušitev in odstranitev asfaltne plasti v debelini nad 10 cm</t>
  </si>
  <si>
    <t>S 1 2 323</t>
  </si>
  <si>
    <t>2.1 Porušitev in odstranitev voziščnih konstrukcij</t>
  </si>
  <si>
    <t>Čiščenje terena SKUPAJ:</t>
  </si>
  <si>
    <t>2 Čiščenje terena</t>
  </si>
  <si>
    <t>Posnetek višin cementnega betona obstoječe voziščne plošče objekta (po odstranitvi plasti asfalta in hidroizolacije) v treh točkah prečnega profila (razmik med profili 5 m)</t>
  </si>
  <si>
    <t>S 1 1 621</t>
  </si>
  <si>
    <t>Posnetek višin obstoječe nivelete asfalta na objektu in pristopnih klančinah v treh točkah prečnega profila (razmik med profili 5 m)</t>
  </si>
  <si>
    <t>S 1 1 611</t>
  </si>
  <si>
    <t>Geodetska dela SKUPAJ:</t>
  </si>
  <si>
    <t>1 Geodetska dela</t>
  </si>
  <si>
    <t>Cena skupaj</t>
  </si>
  <si>
    <t>Cena za enoto</t>
  </si>
  <si>
    <t>Količina</t>
  </si>
  <si>
    <t xml:space="preserve">Enota </t>
  </si>
  <si>
    <t>Opis postavke</t>
  </si>
  <si>
    <t>Normativ</t>
  </si>
  <si>
    <t>Postavka</t>
  </si>
  <si>
    <t>PREDRAČUN</t>
  </si>
  <si>
    <t>PZI</t>
  </si>
  <si>
    <t>Faza:</t>
  </si>
  <si>
    <t>Načrt:</t>
  </si>
  <si>
    <t>Projekt:</t>
  </si>
  <si>
    <t>Projekt:1460M1a Rekonstrukcija mostu čez Savo v Sevnici</t>
  </si>
  <si>
    <t>2 Zemeljska dela in temeljenje</t>
  </si>
  <si>
    <t>Zemeljska dela in temeljenje SKUPAJ:</t>
  </si>
  <si>
    <t>2.1 Izkopi</t>
  </si>
  <si>
    <t>S 2 1 234</t>
  </si>
  <si>
    <t>Široki izkop zrnate kamnine - 3. kategorije - strojno z nakladanjem</t>
  </si>
  <si>
    <t>2.2 Nasipi, zasipi, klini, posteljica in glinasti naboj</t>
  </si>
  <si>
    <t>S 2 4 214</t>
  </si>
  <si>
    <t>Zasip z zrnato kamnino - 3. kategorije - strojno</t>
  </si>
  <si>
    <t>S 2 4 218</t>
  </si>
  <si>
    <t>Zasip z zrnato kamnino - 3. kategorije z dobavo iz kamnoloma</t>
  </si>
  <si>
    <t>2.3 Brežine in zelenice</t>
  </si>
  <si>
    <t>S 2 5 281</t>
  </si>
  <si>
    <t>Zaščita brežine s kamnito zložbo, izvedeno s cementnim betonom</t>
  </si>
  <si>
    <t>3 Voziščne konstrukcije</t>
  </si>
  <si>
    <t>Voziščne konstrukcije SKUPAJ:</t>
  </si>
  <si>
    <t>3.1 Obrabne plasti</t>
  </si>
  <si>
    <t>S 3 2 237</t>
  </si>
  <si>
    <t>Izdelava obrabne in zaporne plasti bituminizirane zmesi AC 8 surf B 50/70 A3 v debelini 3 cm</t>
  </si>
  <si>
    <t>S 3 2 291</t>
  </si>
  <si>
    <t>Izdelava obrabne in zaporne plasti bituminizirane zmesi AC 11 surf, vezivo ......, razred bituminizirane zmesi A ...., v debelini ..... cm</t>
  </si>
  <si>
    <t>3.2 Robni elementi vozišč</t>
  </si>
  <si>
    <t>S 3 5 282</t>
  </si>
  <si>
    <t>Dobava in vgraditev robnika na objektu iz naravnega kamna s prerezom 20/23 cm</t>
  </si>
  <si>
    <t>S 3 5 286</t>
  </si>
  <si>
    <t>Dobava in vgraditev robnika na prehodu z objekta na nasip iz naravnega kamna s prerezom 20/23 cm</t>
  </si>
  <si>
    <t>4 Odvodnjavanje</t>
  </si>
  <si>
    <t>Odvodnjavanje SKUPAJ:</t>
  </si>
  <si>
    <t>4.1 Globinsko odvodnjavanje - kanalizacija</t>
  </si>
  <si>
    <t>S 4 3 711</t>
  </si>
  <si>
    <t>Dobava in vgraditev mostnega izlivnika ali čistilnega kosa s talnim vtokom; sestavni deli izlivnika so iz sive litine in bituminizirani (po načrtu)</t>
  </si>
  <si>
    <t>S 4 3 631</t>
  </si>
  <si>
    <t>Izdelava kanalizacije na premostitvenem objektu iz cevi iz poliestra premera 150 mm, vključno z vsem proti koroziji odpornim ali nerjavnim pritrdilnim materialom</t>
  </si>
  <si>
    <t>S 4 3 731</t>
  </si>
  <si>
    <t>Dobava in vgraditev proti koroziji odporne cevke za odvajanje pronicujoče vode</t>
  </si>
  <si>
    <t>5 Gradbena in obrtniška dela</t>
  </si>
  <si>
    <t>Gradbena in obrtniška dela SKUPAJ:</t>
  </si>
  <si>
    <t>5.1 Tesarska dela</t>
  </si>
  <si>
    <t>S 5 1 311</t>
  </si>
  <si>
    <t>Izdelava podprtega opaža za raven zid, visok do 2 m</t>
  </si>
  <si>
    <t>S 5 1 511</t>
  </si>
  <si>
    <t>Izdelava podprtega opaža za raven nosilec s podporo, visoko do 2 m</t>
  </si>
  <si>
    <t>S 5 1 771</t>
  </si>
  <si>
    <t>Izdelava opaža za ..............</t>
  </si>
  <si>
    <t>S 5 1 772</t>
  </si>
  <si>
    <t>S 5 1 712</t>
  </si>
  <si>
    <t>Izdelava obešenega opaža robnega venca na premostitvenem, opornem in podpornem objektu</t>
  </si>
  <si>
    <t>5.2 Dela z jeklom za ojačitev</t>
  </si>
  <si>
    <t>S 5 2 213</t>
  </si>
  <si>
    <t>Dobava in postavitev rebrastih žic iz visokovrednega naravno trdega jekla B St 420 S s premerom do 12 mm, za zahtevno ojačitev</t>
  </si>
  <si>
    <t>KG</t>
  </si>
  <si>
    <t>S 5 2 217</t>
  </si>
  <si>
    <t>Dobava in postavitev rebrastih palic iz visokovrednega naravno trdega jekla B St 420 S s premerom 14 mm in večjim, za zahtevno ojačitev</t>
  </si>
  <si>
    <t>5.3 Dela s cementnim betonom</t>
  </si>
  <si>
    <t>S 5 3 151</t>
  </si>
  <si>
    <t>Dobava in vgraditev podložnega cementnega betona C12/15 v prerez do 0,15 m3/m2</t>
  </si>
  <si>
    <t>S 5 3 438</t>
  </si>
  <si>
    <t>Dobava in vgraditev ojačenega cementnega betona C40/50 v ležiščne blazine, protipotresne bloke ali druge podobne elemente s prostornino do 2 m3</t>
  </si>
  <si>
    <t>S 5 3 425</t>
  </si>
  <si>
    <t>Dobava in vgraditev ojačenega cementnega betona C40/50 v stebre pravokotnega ali okroglega prereza</t>
  </si>
  <si>
    <t>S 5 3 347</t>
  </si>
  <si>
    <t>Dobava in vgraditev ojačenega cementnega betona C30/37 v stene opornikov, krilnih zidov, kril in vmesnih podpor</t>
  </si>
  <si>
    <t>S 5 3 396</t>
  </si>
  <si>
    <t>Dobava in vgraditev ojačenega cementnega betona C35/45 v plošče ...............</t>
  </si>
  <si>
    <t>S 5 3 264</t>
  </si>
  <si>
    <t>Dobava in vgraditev ojačenega cementnega betona C35/45 v prerez nad 0,50 m3/m2-m1</t>
  </si>
  <si>
    <t>S 5 3 372</t>
  </si>
  <si>
    <t>Dobava in vgraditev ojačenega cementnega betona C30/37 v hodnike in robne vence na premostitvenih objektih in podpornih ali opornih konstrukcijah</t>
  </si>
  <si>
    <t>5.4 Zidarska in kamnoseška dela</t>
  </si>
  <si>
    <t>S 5 4 542</t>
  </si>
  <si>
    <t>Metlanje površine cementnega betona</t>
  </si>
  <si>
    <t>5.5 Dela pri popravilu objektov</t>
  </si>
  <si>
    <t>S 5 5 541</t>
  </si>
  <si>
    <t>Ročno čiščenje korodirane armature ali kablov z jeklenimi krtačami ali brušenjem, površina horizontalna ali nagnjena do 20 st. glede na horizontalo, posamične površine do 0,3 m2</t>
  </si>
  <si>
    <t>S 5 5 551</t>
  </si>
  <si>
    <t>Ročno čiščenje korodirane armature ali kablov z jeklenimi krtačami ali brušenjem, površina nagnjena 71 st. do 90 st., posamične površine do 0,5 m2</t>
  </si>
  <si>
    <t>S 5 5 556</t>
  </si>
  <si>
    <t>Ročno čiščenje korodirane armature ali kablov z jeklenimi krtačami ali brušenjem, površina nad glavo, horizontalna ali nagnjena do 20 st. glede na horizontalo, posamične površine do 0,5 m2</t>
  </si>
  <si>
    <t>S 5 5 792</t>
  </si>
  <si>
    <t>Priprava in vgraditev cementne malte z dodatkom umetnih vlaken in mikrosilike po navodilih proizvajalca, površina horizontalna ali nagnjena do 20 st. glede na horizontalo, posamične površine do 1,0 m2, debelina od 21 do 40 mm</t>
  </si>
  <si>
    <t>S 5 5 832</t>
  </si>
  <si>
    <t>Priprava in vgraditev cementne malte z dodatkom umetnih vlaken in mikrosilike po navodilih proizvajalca, površina nagnjena 71 st. in 90 st., posamične površine do 1,0 m2, debelina od 21 do 40 mm</t>
  </si>
  <si>
    <t>S 5 5 847</t>
  </si>
  <si>
    <t>Priprava in vgraditev cementne malte z dodatkom umetnih vlaken in mikrosilike po navodilih proizvajalca, površina nad glavo horizontalna ali nagnjena do 20 st. glede na horizontalo, posamične površine do 1,0 m2, debelina od 21 do 40 mm</t>
  </si>
  <si>
    <t>S 5 5 971</t>
  </si>
  <si>
    <t>Zaščita površine cementnega betona z impregnacijskim premazom</t>
  </si>
  <si>
    <t>S 5 5 562</t>
  </si>
  <si>
    <t>Protikorozijska zaščita armature ali kablov z nanašanjem premaza na cementni bazi v skladu z navodili proizvajalca, površina horizontalna ali nagnjena do 20 st. glede na horizontalo, posamične površine od 0,51 do 1,0 m2</t>
  </si>
  <si>
    <t>S 5 5 571</t>
  </si>
  <si>
    <t>Protikorozijska zaščita armature ali kablov z nanašanjem premaza na cementni bazi v skladu z navodili proizvajalca, površina nagnjena 71 st.do 90 st., posamične površine do 0,5 m2</t>
  </si>
  <si>
    <t>S 5 5 576</t>
  </si>
  <si>
    <t>Protikorozijska zaščita armature ali kablov z nanašanjem premaza na cementni bazi v skladu z navodili proizvajalca, površina nad glavo, horizontalna ali nagnjena do 20 st. glede na horizontalo, posamične površine do 0,5 m2</t>
  </si>
  <si>
    <t>S 5 5 441</t>
  </si>
  <si>
    <t>Sanacija - injektiranje površinskih razpok v cementnem betonu, globokih do 40 mm, (do armature), z epoksidno ali poliuretansko smolo, po načrtu in navodilih proizvajalca, površina horizontalna ali nagnjena do 20 st. glede na horizontalo, širina razpok do 1 mm</t>
  </si>
  <si>
    <t>S 5 5 456</t>
  </si>
  <si>
    <t>Sanacija - injektiranje površinskih razpok v cementnem betonu, globokih do 40 mm (do armature), z epoksidno ali poliuretansko smolo, po načrtu in navodilih proizvajalca, površina nad glavo horizontalna ali nagnjena do 20 st. glede na horizontalo, širina razpok do 1 mm</t>
  </si>
  <si>
    <t>S 5 5 451</t>
  </si>
  <si>
    <t>Sanacija - injektiranje površinskih razpok v cementnem betonu, globokih do 40 mm (do armature), z epoksidno ali poliuretansko smolo, po načrtu in navodilih proizvajalca, površina nagnjena 71 st. do 90 st., širina razpok do 1 mm</t>
  </si>
  <si>
    <t>S 5 5 473</t>
  </si>
  <si>
    <t>Sanacija - injektiranje globinskih razpok in razpok, ki potekajo skozi celoten prerez, z nizkoviskozno epoksidno smolo, cementno suspenzijo ali poliuretansko smolo, z uporabo površinskih ali globinskih pakerjev, po načrtu in navodilih proizvajalca, površina nagnjena 71 st. do 90 st., širina razpok od 3,1 do 5 mm</t>
  </si>
  <si>
    <t>5.6 Ključavničarska dela in dela v jeklu</t>
  </si>
  <si>
    <t>S 5 8 112</t>
  </si>
  <si>
    <t>S 5 8 272</t>
  </si>
  <si>
    <t>Dobava in vgraditev prehodne vodotesne dilatacijske konstrukcije (po načrtu) za pomično zmogljivost do 160 mm ( +/- 80 mm)</t>
  </si>
  <si>
    <t>S 5 8 313</t>
  </si>
  <si>
    <t>Zamenjava poškodovanega ležišča prekladne konstrukcije, vključno z dobavo, pripravo površine cementnega betona na kapi stebra in nosilni konstrukciji ter vgradnjo novega ojačenega elastomernega ležišča nosilnosti nad 4500 kN</t>
  </si>
  <si>
    <t>S 5 8 312</t>
  </si>
  <si>
    <t>Zamenjava poškodovanega ležišča prekladne konstrukcije, vključno z dobavo, pripravo površine cementnega betona na kapi stebra in nosilni konstrukciji ter vgradnjo novega ojačenega elastomernega ležišča nosilnosti 2001 do 4500 kN kN</t>
  </si>
  <si>
    <t>S 5 8 333</t>
  </si>
  <si>
    <t>S 5 8 821</t>
  </si>
  <si>
    <t>Dobava in vgraditev merilnih čepov, vključno navezavo na veljavno nivelmansko mrežo</t>
  </si>
  <si>
    <t>S 5 8 711</t>
  </si>
  <si>
    <t>Dobava in vgraditev jeklene nosilne konstrukcije v varjeni izvedbi iz konstrukcijskega jekla S 235</t>
  </si>
  <si>
    <t>5.7 Zaščitna dela</t>
  </si>
  <si>
    <t>S 5 9 411</t>
  </si>
  <si>
    <t>S 5 9 171</t>
  </si>
  <si>
    <t>Ročno čiščenje površine kovine</t>
  </si>
  <si>
    <t>M</t>
  </si>
  <si>
    <t>S 5 9 326</t>
  </si>
  <si>
    <t>Zaščita z osnovnim premazom s/z ....</t>
  </si>
  <si>
    <t>S 5 9 651</t>
  </si>
  <si>
    <t>N 5 7 101</t>
  </si>
  <si>
    <t>S 5 9 831</t>
  </si>
  <si>
    <t>Zatesnitev mejnih površin - stikov, širokih do 20 mm in globokih do 4 cm, s predhodnim premazom bližnjih površin in zapolnitvijo z bitumensko zmesjo za tesnjenje stikov</t>
  </si>
  <si>
    <t>S 5 9 835</t>
  </si>
  <si>
    <t>6 Tuje storitve</t>
  </si>
  <si>
    <t>Tuje storitve SKUPAJ:</t>
  </si>
  <si>
    <t>6.1 Elektroenergetski vodi</t>
  </si>
  <si>
    <t>S 7 2 432</t>
  </si>
  <si>
    <t>Dobava in vgraditev cevi iz polietilena, premera 160 mm (PC 160)</t>
  </si>
  <si>
    <t>6.2 Telekomunikacijske naprave</t>
  </si>
  <si>
    <t>S 7 3 371</t>
  </si>
  <si>
    <t>Dobava in vgraditev plastične cevi premera 80 mm v cementni beton hodnika</t>
  </si>
  <si>
    <t>S 7 3 451</t>
  </si>
  <si>
    <t>Izdelava revizijskega jaška za kabelsko kanalizacijo v hodniku ali robnem vencu, s....... pokrovom (po načrtu), notranje izmere prereza jaška .../... cm, globokega .... cm</t>
  </si>
  <si>
    <t>S 7 3 415</t>
  </si>
  <si>
    <t>Izdelava jaška za kabelsko kanalizacijo iz cementnega betona (po načrtu), notranje izmere ..../...../..... cm</t>
  </si>
  <si>
    <t>S 7 3 881</t>
  </si>
  <si>
    <t>Dobava in vgraditev traku FeZn 25x4 mm za ozemljitev</t>
  </si>
  <si>
    <t>6.4 Preizkus, nadzor in tehnična dokumentacija</t>
  </si>
  <si>
    <t>S 7 9 311</t>
  </si>
  <si>
    <t>URA</t>
  </si>
  <si>
    <t>S 7 9 514</t>
  </si>
  <si>
    <t>Izdelava projektne dokumentacije za projekt izvedenih del</t>
  </si>
  <si>
    <t>S 7 9 515</t>
  </si>
  <si>
    <t>Izdelava projektne dokumentacije za vzdrževanje in obratovanje</t>
  </si>
  <si>
    <t>Projekt:1460CES 1460 PZI Most čez Savo v Sevnici na R2-424_1166</t>
  </si>
  <si>
    <t>1 PREDDELA</t>
  </si>
  <si>
    <t>PREDDELA SKUPAJ:</t>
  </si>
  <si>
    <t>1.1 Geodetska dela</t>
  </si>
  <si>
    <t>S 1 1 121</t>
  </si>
  <si>
    <t>Obnova in zavarovanje zakoličbe osi trase ostale javne ceste v ravninskem terenu</t>
  </si>
  <si>
    <t>KM</t>
  </si>
  <si>
    <t>S 1 1 412</t>
  </si>
  <si>
    <t>Ponovno zakoličenje in zavarovanje zakoličbe trase ostale javne ceste med delom</t>
  </si>
  <si>
    <t>S 1 1 221</t>
  </si>
  <si>
    <t>Postavitev in zavarovanje prečnega profila ostale javne ceste v ravninskem terenu</t>
  </si>
  <si>
    <t>1.2 Čiščenje terena</t>
  </si>
  <si>
    <t>S 1 2 252</t>
  </si>
  <si>
    <t>Demontaža zaščitne ograje, visoke 1,1 do 1,5 m</t>
  </si>
  <si>
    <t>Opomba:
Opomba:_x000D_
Ograja za pešce iz jeklenih cevnih profilov z vertikalnimi polnili, visoka 110 cm.</t>
  </si>
  <si>
    <t>S 1 2 426</t>
  </si>
  <si>
    <t>Porušitev in odstranitev kanalizacije iz obbetoniranih cevi s premerom do 40 cm</t>
  </si>
  <si>
    <t>Opomba:
Postavka zajema:_x000D_
-pošušitev obst. kanala od požiralnika do jaška,_x000D_
-porušitev kanala od obst. požiralnika z rešetko do požiralnika z vtokom pod robnikom, ki poteka na obeh robovih za mostom.</t>
  </si>
  <si>
    <t>S 1 2 431</t>
  </si>
  <si>
    <t>Porušitev in odstranitev jaška z notranjo stranico/premerom do 60 cm</t>
  </si>
  <si>
    <t>Opomba:
Odstranitev obst. požiralnikov z rešetko.</t>
  </si>
  <si>
    <t>S 1 2 391</t>
  </si>
  <si>
    <t>Porušitev in odstranitev robnika iz cementnega betona</t>
  </si>
  <si>
    <t>Opomba:
Opomba:_x000D_
Kolesarska in pešpot, ločilni otok.</t>
  </si>
  <si>
    <t>Opomba:
Opomba:_x000D_
Vozišče.</t>
  </si>
  <si>
    <t>S 1 2 372</t>
  </si>
  <si>
    <t xml:space="preserve">Rezkanje in odvoz asfaltne krovne plasti v debelini 4 do 7 cm </t>
  </si>
  <si>
    <t>S 1 2 382</t>
  </si>
  <si>
    <t>Rezanje asfaltne plasti s talno diamantno žago, debele 6 do 10 cm</t>
  </si>
  <si>
    <t>S 1 2 341</t>
  </si>
  <si>
    <t>Porušitev in odstranitev tlakovanega vozišča iz kock s stranico do 8 cm</t>
  </si>
  <si>
    <t>Opomba:
Opomba:_x000D_
Ločilni otok v krožišču pred mostom.</t>
  </si>
  <si>
    <t>S 1 2 359</t>
  </si>
  <si>
    <t>Čiščenje tlakovcev</t>
  </si>
  <si>
    <t>Opomba:
Opomba:_x000D_
Kamnite kocke ločilnega otoka in robnika krožišča pred mostom.</t>
  </si>
  <si>
    <t>S 1 2 393</t>
  </si>
  <si>
    <t>Porušitev in odstranitev robnika iz kamnitih kock</t>
  </si>
  <si>
    <t>Opomba:
Opomba:_x000D_
Zunanji rob kolesarske in pešpoti ob krožišču pred mostom.</t>
  </si>
  <si>
    <t>2 ZEMELJSKA DELA</t>
  </si>
  <si>
    <t>ZEMELJSKA DELA SKUPAJ:</t>
  </si>
  <si>
    <t>S 2 1 112</t>
  </si>
  <si>
    <t>Površinski izkop plodne zemljine - 1. kategorije - strojno z odrivom do 50 m</t>
  </si>
  <si>
    <t>Opomba:
Opomba:_x000D_
V debelini 15 cm._x000D_
Za humusiranje brežin.</t>
  </si>
  <si>
    <t>S 2 1 114</t>
  </si>
  <si>
    <t xml:space="preserve">Površinski izkop plodne zemljine - 1. kategorije - strojno z nakladanjem </t>
  </si>
  <si>
    <t>2.2 Planum temeljnih tal</t>
  </si>
  <si>
    <t>S 2 2 112</t>
  </si>
  <si>
    <t>Ureditev planuma temeljnih tal vezljive zemljine - 3. kategorije</t>
  </si>
  <si>
    <t>2.5 Brežine in zelenice</t>
  </si>
  <si>
    <t>S 2 5 112</t>
  </si>
  <si>
    <t>Humuziranje brežine brez valjanja, v debelini do 15 cm - strojno</t>
  </si>
  <si>
    <t>S 2 5 151</t>
  </si>
  <si>
    <t>Doplačilo za zatravitev s semenom</t>
  </si>
  <si>
    <t>2.9 Prevozi, razprostiranje in ureditev deponij materiala</t>
  </si>
  <si>
    <t>S 2 9 131</t>
  </si>
  <si>
    <t>Razprostiranje odvečne plodne zemljine - 1. kategorije</t>
  </si>
  <si>
    <t>S 2 9 133</t>
  </si>
  <si>
    <t>Razprostiranje odvečne vezljive zemljine - 3. kategorije</t>
  </si>
  <si>
    <t>3 VOZIŠČNE KONSTRUKCIJE</t>
  </si>
  <si>
    <t>VOZIŠČNE KONSTRUKCIJE SKUPAJ:</t>
  </si>
  <si>
    <t>3.1 Nosilne plasti</t>
  </si>
  <si>
    <t>S 3 1 142</t>
  </si>
  <si>
    <t>Izdelava nevezane nosilne plasti enakozrnatega drobljenca iz kamnine v debelini 21 do 30 cm</t>
  </si>
  <si>
    <t>Opomba:
Opomba:_x000D_
Vgradnja robnikov 15/25 cm in ločilni otoki.</t>
  </si>
  <si>
    <t>3.2 Obrabne plasti</t>
  </si>
  <si>
    <t>S 3 2 268</t>
  </si>
  <si>
    <t>Izdelava obrabne in zaporne plasti bituminizirane zmesi AC 11 surf PmB 45/80-65 A2 v debelini 4 cm</t>
  </si>
  <si>
    <t>S 3 2 254</t>
  </si>
  <si>
    <t>Izdelava obrabne in zaporne plasti bituminizirane zmesi AC 8 surf B 70/100 A5 v debelini 4 cm</t>
  </si>
  <si>
    <t>Opomba:
Opomba:_x000D_
V debelini 5 cm. Ločilni otok v krožišču za mostom.</t>
  </si>
  <si>
    <t>3.4 Tlakovane obrabne plasti</t>
  </si>
  <si>
    <t>S 3 4 112</t>
  </si>
  <si>
    <t>Izdelava obrabne plasti iz malih tlakovcev iz silikatne kamnine velikosti 8 cm/8 cm/8 cm, stiki zaliti s cementno malto</t>
  </si>
  <si>
    <t>3.5 Robni elementi vozišč</t>
  </si>
  <si>
    <t>S 3 5 214</t>
  </si>
  <si>
    <t>Dobava in vgraditev predfabriciranega dvignjenega robnika iz cementnega betona  s prerezom 15/25 cm</t>
  </si>
  <si>
    <t>S 3 5 235</t>
  </si>
  <si>
    <t>Dobava in vgraditev predfabriciranega pogreznjenega robnika iz cementnega betona  s prerezom 15/25 cm</t>
  </si>
  <si>
    <t>S 3 5 275</t>
  </si>
  <si>
    <t>Dobava in vgraditev dvignjenega vtočnega robnika s prerezom 15/25 cm iz cementnega betona</t>
  </si>
  <si>
    <t>4 ODVODNJAVANJE</t>
  </si>
  <si>
    <t>ODVODNJAVANJE SKUPAJ:</t>
  </si>
  <si>
    <t>4.3 Globinsko odvodnjavanje - kanalizacija</t>
  </si>
  <si>
    <t>4.4 Jaški</t>
  </si>
  <si>
    <t>S 4 4 961</t>
  </si>
  <si>
    <t>Dobava in vgraditev pokrova iz duktilne litine z nosilnostjo 250 kN, krožnega prereza s premerom 500 mm</t>
  </si>
  <si>
    <t>5 GRADBENA IN OBRTNIŠKA DELA</t>
  </si>
  <si>
    <t>GRADBENA IN OBRTNIŠKA DELA SKUPAJ:</t>
  </si>
  <si>
    <t>5.8 Ključavničarska dela in dela v jeklu</t>
  </si>
  <si>
    <t>S 5 8 211</t>
  </si>
  <si>
    <t>Dobava in vgraditev ograje za pešce iz jeklenih cevnih profilov z vertikalnimi polnili, visoke 110 cm</t>
  </si>
  <si>
    <t>7 TUJE STORITVE</t>
  </si>
  <si>
    <t>TUJE STORITVE SKUPAJ:</t>
  </si>
  <si>
    <t>7.8 Preskusi, nadzor in tehnična dokumentacija</t>
  </si>
  <si>
    <t>S 3 1 141</t>
  </si>
  <si>
    <t>Izdelava nevezane nosilne plasti enakozrnatega drobljenca iz kamnine v debelini do 20 cm</t>
  </si>
  <si>
    <t>Opomba:
Opomba:_x000D_
Vgradnja robnikov 8/20 cm in granitnih kock ob robu hodnika za pešce in kolesarje.</t>
  </si>
  <si>
    <t>Opomba:
Opomba:_x000D_
V debelini 5 cm.</t>
  </si>
  <si>
    <t>S 3 5 312</t>
  </si>
  <si>
    <t>Izdelava obrobe iz malih tlakovcev iz naravnega kamna velikosti 8 cm/8 cm /8 cm</t>
  </si>
  <si>
    <t>Opomba:
Opomba:_x000D_
Zunanji rob hodnika za pešce in kolesarje ob krožišču pred mostom.</t>
  </si>
  <si>
    <t>S 3 5 236</t>
  </si>
  <si>
    <t>Dobava in vgraditev predfabriciranega pogreznjenega robnika iz cementnega betona  s prerezom ../.. cm</t>
  </si>
  <si>
    <t>Opomba:
Opomba:_x000D_
Robnik 8/20 cm.</t>
  </si>
  <si>
    <t>Objekt:</t>
  </si>
  <si>
    <t>Rekonstrukcija mosta čez Savo v Sevnici (NM0104) na R2 - 424/1166 v km 0.050</t>
  </si>
  <si>
    <t>Projekt št.:</t>
  </si>
  <si>
    <t>1460</t>
  </si>
  <si>
    <t>Del objekta:</t>
  </si>
  <si>
    <t>Most čez Savo v Sevnici</t>
  </si>
  <si>
    <t>št. načrta:</t>
  </si>
  <si>
    <t>1460-CR</t>
  </si>
  <si>
    <t>Načrt rekonstrukcije cestne razsvetljave</t>
  </si>
  <si>
    <t>PREDRAČUN Z REKAPITULACIJO STROŠKOV - CESTNA RAZSVETLJAVA</t>
  </si>
  <si>
    <t>1 GRADBENA DELA</t>
  </si>
  <si>
    <t>GRADBENA SKUPAJ:</t>
  </si>
  <si>
    <t>1.1 Pripravljalna dela</t>
  </si>
  <si>
    <t>01</t>
  </si>
  <si>
    <t xml:space="preserve">Zakoličba obstoječe trase vodov CR </t>
  </si>
  <si>
    <t xml:space="preserve">KM </t>
  </si>
  <si>
    <t>02</t>
  </si>
  <si>
    <t>Trasiranje nove trase voda CR</t>
  </si>
  <si>
    <t>1.2 Gradbena dela</t>
  </si>
  <si>
    <t>Demontaža obstoječega droga CR, h=10m, komplet z vsemi gradbenimi deli, odklopom svetilke, izkopom temelja, odvozom vsega materiala na deponijo</t>
  </si>
  <si>
    <t>Dobava in vgradnja rebrastih cevi za izdelavo kabelske kanalizacije, 1x ɸ110 mm,  na globini 0.8m (vrh zgornjega roba cevi) izkop v zemljišču I. do III. ktg., dobava peska (granul. 3-7 mm) in zaščita cevi s peskom v sloju 10 cm nad cevmi, zasip kanala z utrditvijo v slojih po 20-25 cm, dobava in položitev ozemljitvenega traku FeZn 25x4mm, dobava in položitev opozorilnega nemetaliziranega traku, nakladanje in odvoz odvečnega materiala ter stroški začasne in končne deponije, čiščenje trase</t>
  </si>
  <si>
    <t>03</t>
  </si>
  <si>
    <t>Zaščita kabelske kanalizacije pri prečkanju povoznih površin - obbetoniranje cevi z betonom 
C 16/20 -  0,1m3/m1</t>
  </si>
  <si>
    <t>04</t>
  </si>
  <si>
    <t>Dobava in postavitev tipskega montažnega betonskega temelja, okvirnih dimenzij 0,8x0,9x1,5m, z delavniško dokumentacijo za AB temelj, statičnim izračunom (za drog višine 10 m, 1. vetrovna cona, pod 800m n.v.) komplet z izkopom, zasipom, utrjevanjem in planiranjem.</t>
  </si>
  <si>
    <t>2 MONTAŽNA DELA</t>
  </si>
  <si>
    <t>MONTAŽNA DELA SKUPAJ:</t>
  </si>
  <si>
    <t>2.1 Montažna dela</t>
  </si>
  <si>
    <t>Demontaža obstoječega droga CR, h=10m, komplet z vsemi montažnimi deli, odklopom svetilke, izklopitvijo kabla, odvozom vsega materiala na deponijo</t>
  </si>
  <si>
    <t>Odklop kabla iz obstoječega razdelilca CR in obstoječe svetilke, komplet z odstranitvijo obstoječega kabla CR in odvozom na deponijo</t>
  </si>
  <si>
    <t>Dobava in montaža drogov cestne razsvetljave v skladu s standardom EN40, h=10,0 m z nastavkom ɸ60 mm za direktni natik cestnih svetilk, komplet s sidrno ploščo in priključnico s sponkami in varovalnim elementom 6A.</t>
  </si>
  <si>
    <t>Dobava in montaža drogov cestne razsvetljave v skladu s standardom EN40,, h=8,0 m z nastavkom ɸ60 mm za direktni natik cestnih svetilk, komplet s sidrno ploščo in priključnico s sponkami in varovalnim elementom 6A.</t>
  </si>
  <si>
    <t>Dobava in izdelava kabelske spojke za kabel NAYY 4x16mm2</t>
  </si>
  <si>
    <t>05</t>
  </si>
  <si>
    <t>SVETILKA TIPA A: Streetlight 20 mini LED - 5XB23H2B308C, svetilka za kandelaber, primarno usmerjanje svetlobe leča, material: PMMA, primarni svetlobnotehnični pokrov: pokrov, material: varnostno kaljeno steklo (ESG), prozoren material, porazdelitev svetilnosti: ST1.3a, izstop svetlobe: direktno sevajoče, primarna svetlobna karakteristika: asimetrično, način montaže: nastavek, nastavek, LED, LED High Power, nazivni svetlobni tok: 8.270 lm, svetlobni izkoristek: 125lm/W, barva svetlobe: 740, barvna temperatura: 4000K, predstikalna naprava: EVG Plus, upravljanje: redukcija moči, digitalni komunikacijski vmesnik, nadzor in zagotavljanje konstantnega svetlobnega toka, časovno-odvisno upravljanje svetlobnega toka, fleksibilno parametriranje svetlobnega toka, termična zaščita, elektronska redukcija moči, priklop na omrežje: 220..240V, AC, 50/60Hz, začetek obratovalne dobe: 66 W, konec obratovalne dobe: 69 W, redukcija: 31 W, ohišje svetilke, material: aluminij, tlačno ulito, prašno premazano, v Siteco® kovinsko sivi barvi (DB 702S), dolžina: 535 mm, širina: 225 mm, višina: 123mm, nastavek: 42/60/76mm (direktni natik) in 42/60mm (pritrditev s strani), kandelabrska prirobnica: 42mm: 5XA59000XM4, 60mm: 5XA59000XM2, 76mm: 5XA59000XM1, zaščitna stopnja (celota): IP66, zaščitni razred (celota): zaščitni razred II (RII - zaščitno izoliranje), certifikacijski znak: CE, ENEC, VDE, odpornost na udarce: IK09, dopustna okoliška temperatura za zunanja območja uporabe: -35..+50°C, osvetljevanje cest in trgov skladno s standardi.</t>
  </si>
  <si>
    <t>06</t>
  </si>
  <si>
    <t>SVETILKA TIPA B: Streetlight 20 midi LED - 5XB31K2B408C, svetilka za kandelaber, primarno usmerjanje svetlobe leča, material: PMMA, primarni svetlobnotehnični pokrov: pokrov, material: varnostno kaljeno steklo (ESG), prozoren material, porazdelitev svetilnosti: ST1.0a, izstop svetlobe: direktno sevajoče, primarna svetlobna karakteristika: asimetrično, način montaže: nastavek, nastavek, LED, LED High Power, nazivni svetlobni tok: 12.490 lm, svetlobni izkoristek: 126lm/W, barva svetlobe: 740, barvna temperatura: 4000K, predstikalna naprava: EVG Plus, upravljanje: redukcija moči, digitalni komunikacijski vmesnik, nadzor in zagotavljanje konstantnega svetlobnega toka, časovno-odvisno upravljanje svetlobnega toka, fleksibilno parametriranje svetlobnega toka, termična zaščita, elektronska redukcija moči, priklop na omrežje: 220..240V, AC, 50/60Hz, začetek obratovalne dobe: 99 W, konec obratovalne dobe: 103 W, redukcija: 45 W, ohišje svetilke, material: aluminij, tlačno ulito, prašno premazano, v Siteco® kovinsko sivi barvi (DB 702S), dolžina: 535 mm, širina: 230 mm, višina: 120mm, nastavek: 42/60/76mm (direktni natik) in 42/60mm (pritrditev s strani), kandelabrska prirobnica: 42mm: 5XA59000XM4, 60mm: 5XA59000XM2, 76mm: 5XA59000XM1, zaščitna stopnja (celota): IP66, zaščitni razred (celota): zaščitni razred II (RII - zaščitno izoliranje), certifikacijski znak: CE, ENEC, VDE, odpornost na udarce: IK09, dopustna okoliška temperatura za zunanja območja uporabe: -35..+50°C, osvetljevanje cest in trgov skladno s standardi.</t>
  </si>
  <si>
    <t>07</t>
  </si>
  <si>
    <t>Dobava in uvlačenje kabla NAYY- 4x16mm2 v cevi ɸ63 mm in KK  v konstrukciji mostu</t>
  </si>
  <si>
    <t>09</t>
  </si>
  <si>
    <t>Priklop kabla NAYY 4x16mm2 v obstoječi drog cestne razsvetljave, komplet z drobnim materialom in uvlekom kabla do obstoječe priključnice v drogu, komplet z gradbenimi deli, odkopom temelja, zasipom temelja</t>
  </si>
  <si>
    <t>kom</t>
  </si>
  <si>
    <t>Izdelava priključka ozemljitve na drog ali kovinsko ograjo z  FeZn 25x4 mm (l=1,5 m), komplet s spojnim materialom</t>
  </si>
  <si>
    <t>10</t>
  </si>
  <si>
    <t>Izdelava kabelskih končnikov in priključitev kablov v drogu</t>
  </si>
  <si>
    <t>Instalacija (ožičenje)  kandelabrov  in sicer od priključne omarice v kandelabru do same svetilke s kablom NYY-J 5x1,5 mm2, kompletno z priključnim setom.</t>
  </si>
  <si>
    <t>12</t>
  </si>
  <si>
    <t>Dobava križnih sponk 60x60 in izdelava križnih stikov z antikorozijsko zaščito</t>
  </si>
  <si>
    <t>13</t>
  </si>
  <si>
    <t>Označevanje drogov in odjemnih mest</t>
  </si>
  <si>
    <t>14</t>
  </si>
  <si>
    <t>Dobava in montaža kovinske vroče cinkane cevi notr. premera 40mm, dolžine 3m, položitev v izkopan jarek, uvlečenje kabla NAYY 4x16mm2, za preprečitev vplivov NN kabla ob prečkanju TK kabla</t>
  </si>
  <si>
    <t>kpl</t>
  </si>
  <si>
    <t>3 OSTALE STORITVE</t>
  </si>
  <si>
    <t>OSTALE STORITVE SKUPAJ:</t>
  </si>
  <si>
    <t>3.1 Preskusi, nadzor in tehnična dokumentacija</t>
  </si>
  <si>
    <t>Izdelava geodetskega posnetka za podzemni kataster</t>
  </si>
  <si>
    <t>Meritve kablovoda</t>
  </si>
  <si>
    <t>Svetlobnotehnične meritve za verifikacijo izpolnjevanja projektno določenih parametrov:
- 1 krat prehod za pešce
- 160 m cestne razsvetljave</t>
  </si>
  <si>
    <t>REKAPITULACIJA:</t>
  </si>
  <si>
    <t xml:space="preserve">  NEPREDVIDENA DELA (3%)</t>
  </si>
  <si>
    <t>PROJEKTANSKI POPIS S PREDIZMERO IN OCENO STROŠKOV</t>
  </si>
  <si>
    <t>zaščita in prestavitev SN vodov v okviru projekta rekonstrukcija mostu čez Savo v Sevnici (NM0104) na R2-424/1166 v km 0,050</t>
  </si>
  <si>
    <t>projekt št. 1460</t>
  </si>
  <si>
    <t>načrt št. 1460-SN</t>
  </si>
  <si>
    <t>Št.</t>
  </si>
  <si>
    <t>EM</t>
  </si>
  <si>
    <t>Cena</t>
  </si>
  <si>
    <t>Znesek (EUR)</t>
  </si>
  <si>
    <t>GRADBENA DELA</t>
  </si>
  <si>
    <t>1.</t>
  </si>
  <si>
    <t>Trasiranje nove trase zemeljskega kabla ali kabelske kanalizacije</t>
  </si>
  <si>
    <t>2.</t>
  </si>
  <si>
    <t>Zakoličba obstoječe trase SN vodov ali SN kabelske kanalizacije</t>
  </si>
  <si>
    <t>3.</t>
  </si>
  <si>
    <t>Izdelava 1x3 cevne kabelske kanalizacije s PVC cevmi premera 160 mm, izkop jarka, polaganje cevi na 10 cm sloj peska (granul. 3-7 mm) zasip cevi s peskom do višine 10cm nad temenom cevi, dobava in polaganje opozorilnega traku, dobava in polaganje Rf 30x3,5mm traku, nadaljni zasip z izkopanim materialom, utrjevanje z vibracijsko ploščo (žabico) v slojih 20 do 25 cm, odvoz odvečnega materiala v deponijo in ureditev trase zemljišče 4. ktg globine 0,8m (brez dobave cevi)</t>
  </si>
  <si>
    <t xml:space="preserve">M1 </t>
  </si>
  <si>
    <t>4.</t>
  </si>
  <si>
    <t>Preboj obstoječega kabelskega jaška za uvod cevne kabelske kanalizacije, izvedene s PVC cevmi 1x3 fi160mm.</t>
  </si>
  <si>
    <t>MONTAŽNA DELA</t>
  </si>
  <si>
    <t>Dobava cevi PVC 160mm</t>
  </si>
  <si>
    <t>m</t>
  </si>
  <si>
    <t>Dobava kabla 1 x NA2XS (F)2Y 1x150 12/20kV in uvlečenje v cevi fi 160mm</t>
  </si>
  <si>
    <t>Izklop iz omrežja, prekinitev in odstranitev obstoječih SN kablov iz KK v konstrukciji mostu, 3 x SN sistemi, dolžina trase 160m, komplet s pripravo obstoječih kablov za izdelavo spojk, komplet z odvozom na deponijo</t>
  </si>
  <si>
    <t>Dobava in izdelava kabelske spojke za kabel 1xNA2XS (F)2Y 1x150 12/20kV, tip spojke KS (1x) 70-240 630/20kV</t>
  </si>
  <si>
    <t>5.</t>
  </si>
  <si>
    <t>Izdelava meritev za kabel 3 x 1 x NA2XS (F)2Y 1x150 12/20kV</t>
  </si>
  <si>
    <t xml:space="preserve">Cevi fi 160, kovinska konstrukcija pod hodnikom za cevi med revizijskima jaškoma mostu in revizijski jaški so obdelani in zajeti v popisu načrta mostu, 1460-MOS, 3/1. </t>
  </si>
  <si>
    <t>OSTALE STORITVE</t>
  </si>
  <si>
    <t>Izdelava geodetskega posnetka - do 200 m</t>
  </si>
  <si>
    <t>Izdelava elaborata izvršilne tehnične dokumentacije kabelske kanalizacije, kjer je osnova  geodetski posnetek  - do 250 m</t>
  </si>
  <si>
    <t>Izdelava PID-a z uporabo obstoječih elaboratov izvršilno tehnične dokumentacije</t>
  </si>
  <si>
    <t>Vnos sprememb v obstoječo izvršilno tehnično dokumentacijo</t>
  </si>
  <si>
    <t>Storitve raznih komunalnih in drugih organizacij - predvideno</t>
  </si>
  <si>
    <t>6.</t>
  </si>
  <si>
    <t>7.</t>
  </si>
  <si>
    <t>Nadzor in koordinacija s podizvajalci</t>
  </si>
  <si>
    <t>8.</t>
  </si>
  <si>
    <t>9.</t>
  </si>
  <si>
    <t>Priprava in organizacija gradbišča</t>
  </si>
  <si>
    <t>4  NEPREDVIDENA DELA (5%)</t>
  </si>
  <si>
    <t>zaščita in prestavitev TK - KRS vodov v okviru projekta rekonstrukcija mostu čez Savo v Sevnici (NM0104) na R2-424/1166 v km 0,050.</t>
  </si>
  <si>
    <t>načrt št. 1460-TK-KRS</t>
  </si>
  <si>
    <t>Popis del za Telekom Slovenije</t>
  </si>
  <si>
    <t>1.1.</t>
  </si>
  <si>
    <t>Pripravljalna dela</t>
  </si>
  <si>
    <t>skupaj</t>
  </si>
  <si>
    <t>1.1.1</t>
  </si>
  <si>
    <t>Zakoličba obstoječih komunalnih vodov</t>
  </si>
  <si>
    <t>1.1.2</t>
  </si>
  <si>
    <t>1.1.3</t>
  </si>
  <si>
    <t>Priprava del in materiala, in organizacija gradbišča</t>
  </si>
  <si>
    <t>1.2.</t>
  </si>
  <si>
    <t>Gradbena dela</t>
  </si>
  <si>
    <t>1.2.1</t>
  </si>
  <si>
    <t>Izdelava 4x1 cevne kabelske kanalizacije s PVC cevmi premera fi160 mm. Izkop jarka, polaganje cevi na 10 cm sloj peska (granul. 3-7 mm) zasip cevi s peskom do višine 10cm nad temenom cevi, polaganje opozorilnega traku z napisom "POZOR TELEKOM KABEL", nadaljni zasip z izkopanim materialom, utrjevanje z vibracijsko ploščo (žabico) v slojih 20 do 25 cm, odvoz odvečnega materiala v deponijo in ureditev trase zemljišče 4. ktg globine 0,8m (brez dobave cevi)</t>
  </si>
  <si>
    <t>1.2.2</t>
  </si>
  <si>
    <t>Ročni izkop okrog obstoječega kabla oziroma kabelske kanalizacije</t>
  </si>
  <si>
    <t>1.2.3</t>
  </si>
  <si>
    <t>Prevoz materiala na teren in vračilo nekoriščenega materiala, kabli, bobni, cevi, …</t>
  </si>
  <si>
    <t>2.1</t>
  </si>
  <si>
    <t>Dobava cevi PVC fi160mm</t>
  </si>
  <si>
    <t>2.2</t>
  </si>
  <si>
    <t>Dobava in uvlačenje PEHD cevi 2 x (1x2xfi50) v obstoječo PVC cev fi160mm, komplet s vsemi razstavlijivimi zrakotesnimi spojkami (min 10 bar) za PEHD cevi 2xfi50mm</t>
  </si>
  <si>
    <t>2.3</t>
  </si>
  <si>
    <t>Dobava in uvlačenje kabla TK59 250x4x0,6 GM v novo kabelsko kanalizacijo kapacitete PVC fi160</t>
  </si>
  <si>
    <t>2.4</t>
  </si>
  <si>
    <t>Dobava in uvlačenje kabla TK59 300x4x0,6 GM v novo kabelsko kanalizacijo kapacitete PVC fi160</t>
  </si>
  <si>
    <t>2.5</t>
  </si>
  <si>
    <t>Dobava in upihovanje kabla TO SM 03 6x12 CMAN v novo kabelsko kanalizacijo kapacitete PEHD 1x2xfi50</t>
  </si>
  <si>
    <t>2.6</t>
  </si>
  <si>
    <t>Dobava in upihovanje kabla TO SM 03 24x12 CMAN v novo kabelsko kanalizacijo kapacitete PEHD 1x2xfi50</t>
  </si>
  <si>
    <t>2.7</t>
  </si>
  <si>
    <t>Prekinitev in odstranitev obstoječih TK kablov iz KK v konstrukciji mostu, komplet z odvozom na deponijo</t>
  </si>
  <si>
    <t>2.8</t>
  </si>
  <si>
    <t>Dobava in izdelava ravne spojke na kablu TK 59 kapacitete do 250 x 4</t>
  </si>
  <si>
    <t>2.9</t>
  </si>
  <si>
    <t>Dobava in izdelava ravne spojke na kablu TK 59 kapacitete do 300 x 4</t>
  </si>
  <si>
    <t>2.10</t>
  </si>
  <si>
    <t xml:space="preserve">Dobava, izdelava in optične spojke na optičnem kablu  do 72 vlaken </t>
  </si>
  <si>
    <t>2.11</t>
  </si>
  <si>
    <t xml:space="preserve">Dobava, izdelava in optične spojke na optičnem kablu  do 288 vlaken </t>
  </si>
  <si>
    <t>2.12</t>
  </si>
  <si>
    <t>Električne meritve kabla na bobnu, kapacitete kabla do 300x4, komplet z izdelavo merilnega elaborata</t>
  </si>
  <si>
    <t>2.13</t>
  </si>
  <si>
    <t>Električne meritve položenih kabelskih dolžin (po polaganju) kapacitet do 300x4,komplet z izdelavo merilnega elaborata</t>
  </si>
  <si>
    <t>2.14</t>
  </si>
  <si>
    <t>Električne meritve kabla na bobnu, kapacitete kabla do 288 vlaken, komplet z izdelavo merilnega elaborata</t>
  </si>
  <si>
    <t>2.15</t>
  </si>
  <si>
    <t>Električne meritve položenih kabelskih dolžin (po polaganju) kapacitet do 288, komplet z izdelavo merilnega elaborata</t>
  </si>
  <si>
    <t>2.16</t>
  </si>
  <si>
    <t>Označitev kablov v kabelskem jašku</t>
  </si>
  <si>
    <t>kos</t>
  </si>
  <si>
    <t>TEHNIČNA DOKUMENTACIJA, OSTALO</t>
  </si>
  <si>
    <t>3.5</t>
  </si>
  <si>
    <t>ura</t>
  </si>
  <si>
    <t>3.6</t>
  </si>
  <si>
    <t>Izdelava geodetskega posnetka - do 1 km</t>
  </si>
  <si>
    <t>km</t>
  </si>
  <si>
    <t>3.7</t>
  </si>
  <si>
    <t>Izdelava PID projektne dokumentacije, komplet z dokumentacijo za vzdrževanje in obratovanje</t>
  </si>
  <si>
    <t>3.8</t>
  </si>
  <si>
    <t>3.9</t>
  </si>
  <si>
    <t>Koordinacija in sodelovanje z ostalimi izvajalci in podizvajalci na objektu</t>
  </si>
  <si>
    <t>3.10</t>
  </si>
  <si>
    <t xml:space="preserve">Nadzor upravljalca </t>
  </si>
  <si>
    <t>NEPREDVIDENA DELA</t>
  </si>
  <si>
    <t>Popis del za NHM Sevnica</t>
  </si>
  <si>
    <t>Izdelava 1x1 cevne kabelske kanalizacije s PVC cevmi premera fi160 mm. Izkop jarka, polaganje cevi na 10 cm sloj peska (granul. 3-7 mm) zasip cevi s peskom do višine 10cm nad temenom cevi, polaganje opozorilnega traku z napisom "POZOR TELEKOM KABEL", nadaljni zasip z izkopanim materialom, utrjevanje z vibracijsko ploščo (žabico) v slojih 20 do 25 cm, odvoz odvečnega materiala v deponijo in ureditev trase zemljišče 4. ktg globine 0,8m (brez dobave cevi)</t>
  </si>
  <si>
    <t>Dobava in uvlačenje koaksialnega kabla CAVEL 27/115 AP v novo kabelsko kanalizacijo kapacitete PVC fi160</t>
  </si>
  <si>
    <t>Prekinitev in odstranitev obstoječih KRS kablov iz KK v konstrukciji mostu, komplet z odvozom na deponijo</t>
  </si>
  <si>
    <t>Dobava, izdelava in montaža kabelske spojke za kabel CAVEL 27/115AP</t>
  </si>
  <si>
    <t>Električne meritve kabla CAVEL 27/115AP na bobnu, komplet z izdelavo merilnega elaborata</t>
  </si>
  <si>
    <t>Električne meritve položenih kabelskih dolžin kabla CAVEL 27/115AP (po polaganju),komplet z izdelavo merilnega elaborata</t>
  </si>
  <si>
    <t>3.1</t>
  </si>
  <si>
    <t>3.2</t>
  </si>
  <si>
    <t>3.3</t>
  </si>
  <si>
    <t>3.4</t>
  </si>
  <si>
    <t>Most čez Savo v Sevnici na R2-424/1166</t>
  </si>
  <si>
    <t>Rekonstrukcija mosta čez Savo v Sevnici (NM0104) na R2-424/1166 v km 0,050</t>
  </si>
  <si>
    <t>9/1 Elaborat prometne ureditve v času gradnje (1460-ZAP)</t>
  </si>
  <si>
    <t>OPREMA CEST SKUPAJ:</t>
  </si>
  <si>
    <t>2.1 Pokončna oprema cest</t>
  </si>
  <si>
    <t>N 2 1 727</t>
  </si>
  <si>
    <t>Dobava in pritrditev okroglega prometnega znaka, podlaga iz aluminijaste pločevine, razred svetlobne odbojnosti površine glede na značilnosti okolice RA1, premera 600 mm</t>
  </si>
  <si>
    <t>N 2 1 103</t>
  </si>
  <si>
    <t>Dobava in pritrditev okroglega prometnega znaka, podlaga iz aluminijaste pločevine, razred svetlobne odbojnosti površine glede na značilnosti okolice RA2, premera 600 mm</t>
  </si>
  <si>
    <t>N 1 1 1</t>
  </si>
  <si>
    <t>Dobava in začasna postavitev podstavka iz umetne snovi za prometni znak</t>
  </si>
  <si>
    <t>Opomba:
Cena dobave, postavitve in obrabe za vse faze izvedbe</t>
  </si>
  <si>
    <t>N 1 1 003</t>
  </si>
  <si>
    <t>Dobava in začasna postavitev stebriča za prometni znak iz vroče cinkane jeklene cevi s premerom 64mm, dolžina 3000mm</t>
  </si>
  <si>
    <t>Opomba:
Cena dobave, postavitve in obrabe za vse faze izvedbe; postavka zajema 4x 1.5m, 40x 2.0m, 8x 2.5m, 6x 3.0m, 12x  3,5m in 3x 4.0m, 1x 4,5m.</t>
  </si>
  <si>
    <t>N 1 1 002</t>
  </si>
  <si>
    <t>Dobava in začasna pritrditev prometnih znakov za čas zapore, razred svetlobne odbojnosti površine glede na značilnosti okolice RA3.</t>
  </si>
  <si>
    <t>Opomba:
Cena dobave, postavitve in obrabe prometnih znakov za vse faze izvedbe._x000D_
Znaki: 2x 1101 (T90cm), 2x1120 (T90cm), 8x1125 (T90cm), 1x 3307 (60x60), 2x 4806 (90x25), 2x 4105-15 (90x25), 1x4101 (60x25)!</t>
  </si>
  <si>
    <t>N 1 1 005</t>
  </si>
  <si>
    <t>Dobava in začasna pritrditev prometnih znakov za čas zapore, razred svetlobne odbojnosti površine glede na značilnosti okolice RA2.</t>
  </si>
  <si>
    <t>Opomba:
Cena dobave, postavitve in obrabe PZ za vse faze izvedbe. Velja za znake: 5x3307 (60x60), 5x4101(60x25), 1x3307 (45x30), 3x3309-1 (45x30), 2x 4501-15 (15x30), 7x 3309 (60x90), 4x2202, 2x2232-5 (fi60)</t>
  </si>
  <si>
    <t>2.2 Oprema za vodenje prometa</t>
  </si>
  <si>
    <t>S 6 3 531</t>
  </si>
  <si>
    <t>Dobava in vgraditev samostojne enojne utripajoče rumene luči premera 200 mm</t>
  </si>
  <si>
    <t>Opomba:
Cena dobave, postavitve in obrabe. _x000D_
Velja za luči premera 21 cm.</t>
  </si>
  <si>
    <t>N 1 3 1</t>
  </si>
  <si>
    <t>Dobava in postavitev table pokončne zapore, vključno s podstavkom, velikost  300x1000mm, razred svetlobne odbojnosti površine glede na značilnosti okolice RA2.</t>
  </si>
  <si>
    <t>Opomba:
Cena dobave, postavitve in obrabe table pokončnih zapor 7102, 7102-2, 7102-3, bočne zapore 7103, čelne zapore 7101 in 7101-1!</t>
  </si>
  <si>
    <t>N 1 1 007</t>
  </si>
  <si>
    <t xml:space="preserve">Izdelava in začasna pritrditev table z napisi za čas obvoza, razred svetlobne odbojnosti površine glede na značilnosti okoice RA2! Velja za znake: 3x4806 (30x60), 2x48106 (40x80)!_x000D_
</t>
  </si>
  <si>
    <t>N 1 1 008</t>
  </si>
  <si>
    <t>Dobava in pritrditev traka za prekritje prometnega znaka. _x000D_
Velja za začasno prekritje navedenih ciljev na obstoječih tablah za vodenje prometa.</t>
  </si>
  <si>
    <t>2.3 Druga prometna oprema</t>
  </si>
  <si>
    <t>N 1 5 002</t>
  </si>
  <si>
    <t>N 1 5 1</t>
  </si>
  <si>
    <t>Strošek odstranitve/premestitve kompletne prometne opreme in signalizacije</t>
  </si>
  <si>
    <t>Opomba:
Cena za vse faze izvedbe</t>
  </si>
  <si>
    <t>N 1 5 103</t>
  </si>
  <si>
    <t>Opomba:
Karakteristike talnih označb morajo biti skladne s Pravilnikom o prometni signalizaciji in prometni opremi na cestah Ur.l. 99/2015.</t>
  </si>
  <si>
    <t>Nanos materiala rdeče barve s koeficientom hrapavosti STR&gt;50, prevleka debeline 3-5mm v območju križišča na vozišču!</t>
  </si>
  <si>
    <t>N 6 2 3</t>
  </si>
  <si>
    <t>Opomba:
Velja za taktilne označbe!</t>
  </si>
  <si>
    <t>Dobava in izvedba nanosa dvokomponentne hladne plastike, zelo obstojne z dolgo dobo ekploatacije, certificirano v soglasju z EN standardi (kot npr. Helios - Signodur Structure), za nanos 3 x 3 cm vodilnih linij</t>
  </si>
  <si>
    <t>N 6 2 159</t>
  </si>
  <si>
    <t>Opomba:
Karakteristike talnih označb morajo biti skladne s Pravilnikom o prometni signalizaciji in prometni opremi na cestah Ur.l. 99/2015._x000D_
Velja za označbe: 5231, 5232, 5314-2, 5212, 5604</t>
  </si>
  <si>
    <t>Izdelava tankoslojne prečne in ostalih označb na vozišču z enokomponentno belo barvo, vključno 250 g/m2 posipa z drobci / kroglicami stekla, strojno, debelina plasti suhe snovi 250 mikrometra, površina označbe nad 1,5 m2</t>
  </si>
  <si>
    <t>S 6 2 168</t>
  </si>
  <si>
    <t>Opomba:
Karakteristike talnih označb morajo biti skladne s Pravilnikom o prometni signalizaciji in prometni opremi na cestah Ur.l. 99/2015</t>
  </si>
  <si>
    <t>Izdelava tankoslojne vzdolžne označbe na vozišču z enokomponentno belo barvo, vključno 250 g/m2 posipa z drobci / kroglicami stekla, strojno, debelina plasti suhe snovi 250 mikrometra, širina črte 15 cm</t>
  </si>
  <si>
    <t>S 6 2 123</t>
  </si>
  <si>
    <t>Doplačilo za izdelavo prekinjenih vzdolžnih označb na vozišču, širina črte 12 cm</t>
  </si>
  <si>
    <t>S 6 2 252</t>
  </si>
  <si>
    <t>Izdelava tankoslojne vzdolžne označbe na vozišču z enokomponentno belo barvo, vključno 250 g/m2 posipa z drobci / kroglicami stekla, strojno, debelina plasti suhe snovi 250 mikrometra, širina črte 12 cm</t>
  </si>
  <si>
    <t>S 6 2 122</t>
  </si>
  <si>
    <t>6.2 Označbe na voziščih</t>
  </si>
  <si>
    <t>Prestavitev prometnih znakov 2434 oz. 2435 (za začetek oz. konec naselja) na konzolni nosilec</t>
  </si>
  <si>
    <t>N 6 1 773</t>
  </si>
  <si>
    <t>Opomba:
velja za 3 kažipote na enaki lokaciji</t>
  </si>
  <si>
    <t>Prestavitev prometnih znakov 3403 (kažipoti) na novo lokacijo</t>
  </si>
  <si>
    <t>N 6 1 772</t>
  </si>
  <si>
    <t>Opomba:
Sidrbna plošča 300/300/30 mm, S235J0 vroče cinkano, kemična sidra 4x M16 8.8, dolžine 300 mm, minimalna globina sidranja 230 mm, kot npr. HILTI HIT-V + HIT-HY 200 debelina kotnega zvara 5 mm.</t>
  </si>
  <si>
    <t>Privaritev sidrne plošče na stebriček iz jekla in pritrditev stebrička na podložno ploščo</t>
  </si>
  <si>
    <t>S 6 6 421</t>
  </si>
  <si>
    <t>Opomba:
Profil stebra 120/120/6.3mm, profil nosilca 100/100/4 mm, kvaliteta jekla S235J0 vroče cinkano, vključno z 2x čelna plošča 200/200/15 mm, 4x vijaki M12 5.8 dolžine 50 mm, debelina kotnega zvara 3 mm.</t>
  </si>
  <si>
    <t>Dobava in vgraditev T portala iz jekla, zaščitenega z vročim cinkanjem, za lahke pogoje, po načrtu .........., svetla višina h = 5200 mm, razpetina do 6000 mm</t>
  </si>
  <si>
    <t>S 6 1 351</t>
  </si>
  <si>
    <t>Opomba:
Velja za zbnake 2232-5</t>
  </si>
  <si>
    <t>N 6 1 1</t>
  </si>
  <si>
    <t>Dobava in vgraditev stebrička za prometni znak iz vroče cinkane jeklene cevi s premerom 64 mm, dolge 3500 mm</t>
  </si>
  <si>
    <t>S 6 1 217</t>
  </si>
  <si>
    <t>Dobava in vgraditev stebrička za prometni znak iz vroče cinkane jeklene cevi s premerom 64 mm, dolge 2000 mm</t>
  </si>
  <si>
    <t>S 6 1 214</t>
  </si>
  <si>
    <t>Dobava in vgraditev konzolnega stebrička za prometni znak iz vroče cinkane jeklene cevi s premerom 80x80x4mm, max. dolžina ročice 1720mm, vključno z temeljem</t>
  </si>
  <si>
    <t>N 6 1 771</t>
  </si>
  <si>
    <t>Dobava in vgraditev konzolnega stebrička za prometni znak iz vroče cinkane jeklene cevi s premerom 80x80x4mm, max. dolžina ročice 1720mm, brez temelja</t>
  </si>
  <si>
    <t>N 6 1 770</t>
  </si>
  <si>
    <t>Opomba:
Velja za ponovno postavitev obstoječega prometnega znaka 3313!</t>
  </si>
  <si>
    <t>Dobava in vgraditev korenskega količka s krilci, dolžina sidra 480mm, za postavitev prometnega znaka.</t>
  </si>
  <si>
    <t>N 6 1 769</t>
  </si>
  <si>
    <t>Opomba:
Velja za ponovno postavitev obstoječih kažipotnih tabel na končno lokacijo.</t>
  </si>
  <si>
    <t>Izdelava temelja iz cementnega betona C 12/15, globine 100 cm, premera 30 cm</t>
  </si>
  <si>
    <t>S 6 1 132</t>
  </si>
  <si>
    <t>6.1 Pokončna oprema cest</t>
  </si>
  <si>
    <t>6 OPREMA CEST</t>
  </si>
  <si>
    <t>Dobava in vgraditev rešetke iz duktilne litine z nosilnostjo 400 kN, s prerezom 400/400 mm</t>
  </si>
  <si>
    <t>S 4 4 854</t>
  </si>
  <si>
    <t>Dvig (do 50 cm) obstoječega jaška iz cementnega betona, po detajlu iz načrta, krožnega prereza s premerom do 50 cm</t>
  </si>
  <si>
    <t>S 4 4 991</t>
  </si>
  <si>
    <t>Opomba:
Požiralnik, 50 cm usedalnik</t>
  </si>
  <si>
    <t>Izdelava jaška iz polipropilena, krožnega prereza s premerom 50 cm, globokega 1,0 do 1,5 m</t>
  </si>
  <si>
    <t>S 4 4 432</t>
  </si>
  <si>
    <t>Izdelava kanalizacije iz cevi iz polipropilena, vgrajenih na planumu izkopa, premera 20 cm, v globini do 1,0 m</t>
  </si>
  <si>
    <t>S 4 3 112</t>
  </si>
  <si>
    <t>Opomba:
Pesek 0/4 v debelini 5cm. velja za taktilne označbe.</t>
  </si>
  <si>
    <t>Izdelava podložne plasti za tlakovano obrabno plast iz nevezane zmesi zrn (peska)</t>
  </si>
  <si>
    <t>S 3 4 911</t>
  </si>
  <si>
    <t>Dobava in vgradnja betonske opozorilne (čepaste) taktilne plošče dim 30/30/8, bele, z nanosom protiprašne emulzije; stiki zaliti s trajnoelastično zmesjo. (OPOMBA: plošče morajo biti skladne s standardom SIST ISO 1186:2016;)</t>
  </si>
  <si>
    <t>N 3 4 104</t>
  </si>
  <si>
    <t>Izdelava nosilne plasti bituminizirane zmesi AC 32 base B 50/70 A3 v debelini 10 cm</t>
  </si>
  <si>
    <t>S 3 1 644</t>
  </si>
  <si>
    <t>T</t>
  </si>
  <si>
    <t>Odlaganje odpadnega cementnega betona na komunalno deponijo</t>
  </si>
  <si>
    <t>S 2 9 154</t>
  </si>
  <si>
    <t>Odlaganje odpadnega asfalta na komunalno deponijo</t>
  </si>
  <si>
    <t>S 2 9 153</t>
  </si>
  <si>
    <t>Opomba:
(od tega 3,4m2 - za taktilne označbe)</t>
  </si>
  <si>
    <t>Opomba:
Izkop za potrebe polaganja novih robnikov.</t>
  </si>
  <si>
    <t>Izkop vezljive zemljine/zrnate kamnine - 3. kategorije za temelje, kanalske rove, prepuste, jaške in drenaže, širine do 1,0 m in globine do 1,0 m - strojno, planiranje dna ročno</t>
  </si>
  <si>
    <t>S 2 1 314</t>
  </si>
  <si>
    <t>Rezanje asfaltne plasti s talno diamantno žago, debele do 5 cm</t>
  </si>
  <si>
    <t>S 1 2 381</t>
  </si>
  <si>
    <t>Opomba:
Zakoličba detajlnih točk.</t>
  </si>
  <si>
    <t>Posnetek višine in položaja točke na terenu/objektu</t>
  </si>
  <si>
    <t>S 1 1 631</t>
  </si>
  <si>
    <t>1460-CES, cestna del</t>
  </si>
  <si>
    <t>Nanos materiala rdeče barve s koeficientom hrapavosti STR&gt;50, prevleka debeline 3-5mm na kolesarskih stezah!</t>
  </si>
  <si>
    <t>N 6 2 2</t>
  </si>
  <si>
    <t>Opomba:
Karakteristike talnih označb morajo biti skladne s Pravilnikom o prometni signalizaciji in prometni opremi na cestah Ur.l. 99/2015._x000D_
velja za piktograme:5609, 5610, 5461, 5462, 5464, 5604</t>
  </si>
  <si>
    <t>Izdelava tankoslojne prečne in ostalih označb na vozišču z enokomponentno rumeno barvo, vključno 250 g/m2 posipa z drobci / kroglicami stekla, strojno, debelina plasti suhe snovi 200 mikrometra, površina označbe nad 1,5 m2</t>
  </si>
  <si>
    <t>S 6 2 224</t>
  </si>
  <si>
    <t>Opomba:
OPOMBA: črta mora biti izvedena skladno z 7. členom 4 alineja Pravilnika o kolesarskih površinah (Ur.l.RS št. 36/2018).</t>
  </si>
  <si>
    <t xml:space="preserve">Izdelava debeloslojne vzdolžne označbe na vozišču z večkomponentno hladno plastiko z vmešanimi drobci / kroglicami stekla, vključno 200 g/m2 dodatnega posipa z drobci stekla, strojno, debelina plasti 3 mm, širina črte 10 cm </t>
  </si>
  <si>
    <t>S 6 2 411</t>
  </si>
  <si>
    <t>Izdelava tankoslojne vzdolžne označbe na vozišču z enokomponentno belo barvo, vključno 250 g/m2 posipa z drobci / kroglicami stekla, strojno, debelina plasti suhe snovi 250 mikrometra, širina črte 10 cm</t>
  </si>
  <si>
    <t>S 6 2 121</t>
  </si>
  <si>
    <t>Opomba:
Velja za znaka 2313</t>
  </si>
  <si>
    <t>Opomba:
Pesek 0/4 v debelini 5cm. Velja za taktilne oznake.</t>
  </si>
  <si>
    <t>Dobava in vgradnja betonske vodilne (rebraste) taktilne plošče dim 30/30/8, bele, z nanosom protiprašne emulzije; stiki zaliti s trajnoelastično zmesjo. (OPOMBA: plošče morajo biti skladne s standardom SIST ISO 1186:2016;)</t>
  </si>
  <si>
    <t>N 3 4 105</t>
  </si>
  <si>
    <t>Vgradnja bitumenskega traku na stiku med tlakovci in okoliškim asfaltom</t>
  </si>
  <si>
    <t>N 3 4 103</t>
  </si>
  <si>
    <t>Opomba:
(od tega 16,1m2 -za taktilne oznake)</t>
  </si>
  <si>
    <t>1460-CES, pločnik</t>
  </si>
  <si>
    <t>1460-MOS, preddela</t>
  </si>
  <si>
    <t>Opomba:
Posnetek na objektu in pred in za oporniki 20 m</t>
  </si>
  <si>
    <t>Opomba:
Posnetek na objektu</t>
  </si>
  <si>
    <t>Opomba:
Porušitev asfaltnih plasti, debeline 13 cm, zajeta količina samo na objektu, ostalo glej načrt ceste!</t>
  </si>
  <si>
    <t>Opomba:
Nepoškodovani robniki se očistijo, deponirajo na gradbišču in ponovno vgradijo. Ocenjena količina 50% robnikov.</t>
  </si>
  <si>
    <t>Opomba:
Porušitev betona C30/37 iz niš dilatacij, prečnik preklade, vrha stebrov in lež.bloki op.. Pri odstranjevanju je potrebno ohraniti obstoječo armaturo, ki se bo uporabila za sidranje nove dilatacije.</t>
  </si>
  <si>
    <t>Opomba:
Porušitev tlakovanja pod objektom zaradi izvedbe izkopa</t>
  </si>
  <si>
    <t>Opomba:
Delovni oder za dela nad reko, opiranje na preklado ali stebre mosta. Dolžina odra 160 m, širina 13 m</t>
  </si>
  <si>
    <t>Opomba:
Širina odra 13 m, višina 5 m, število osi podpor = 7</t>
  </si>
  <si>
    <t>Opomba:
*postavka zajeta v načrtu TK in EE vodov!</t>
  </si>
  <si>
    <t>Opomba:
Hodniki in robni venci na objektu, površina 0,45 m2/m</t>
  </si>
  <si>
    <t>Opomba:
Zgornja površina preklade na konzolah, zaradi spremembe naklona zgornje površine betona.</t>
  </si>
  <si>
    <t>Opomba:
Izvedba novih odprtin v čelnih stenah opornika in novi preboji za prehod inštalacij, debelina stene 50 oziroma 20 cm</t>
  </si>
  <si>
    <t>Opomba:
Luknje za lepljenje armature v prečniku, zgornji površini preklade, krilnih zidovih, ležiščnih blokih, itd.</t>
  </si>
  <si>
    <t>Opomba:
tehnološke luknje za izvedbo prečnikov krajnih podpor</t>
  </si>
  <si>
    <t>Opomba:
Izvrtine 100 mm za sidrne trne ležišč, globine 20 cm.</t>
  </si>
  <si>
    <t>1460-MOS</t>
  </si>
  <si>
    <t>Opomba:
Izkop nad prehodnimi ploščami krajnih opornikov in ob krilnih zidovih, ter na čelni strani za postavitev odra. Postavka zajema odvoz materiala na deponijo.</t>
  </si>
  <si>
    <t>Opomba:
Zasip na čelni strani opornika zaradi izkopa za oder, z izkopnim materialom</t>
  </si>
  <si>
    <t>Opomba:
Zasip izkopa nad prehodno ploščo, zajeto do planuma posteljice, ostalo glej načrt ceste.</t>
  </si>
  <si>
    <t>Opomba:
Ureditev brežine pod objektom in na delu nasipnega stožca, kamen 20 cm na pustem betonu 10 cm.</t>
  </si>
  <si>
    <t>Opomba:
Žagani granitni robniki, postavitev odstranjenih (50%) in dobava novih (50%).</t>
  </si>
  <si>
    <t>Opomba:
3 m rampe od konca krilnega zidu ob pločniku, prehod +18 - +15 cm.</t>
  </si>
  <si>
    <t>Opomba:
Izlivniki z vertikalnim vtokom in ekscentrično zamaknjenim poševnim iztokom pod kotom 45 stopinj, po načrtu.</t>
  </si>
  <si>
    <t>Opomba:
Od izlivnika do prostega iztoka pod preklado, cevi PEHD ali GRP, pritrdilni material nerjaven A4 ali jeklen z AKZ min. C4!</t>
  </si>
  <si>
    <t>Opomba:
Pred dilatacijami 4 kom, po načrtu</t>
  </si>
  <si>
    <t>N 4 3 101</t>
  </si>
  <si>
    <t>Dobava in vgraditev tipskega predfabriciranega jaška iz GRP, notranje izmere 40/40 cm, vključno z LTŽ pokrovom 40/40 cm B125.</t>
  </si>
  <si>
    <t>Opomba:
Tipski vtočni jaški, kot npr. Hauraton Point nad izlivniki pod hodniki. Možna tudi in situ izvedba jaška. Postavka zajema tudi GRP cev DN150 od robnika do jaška L=cca. 50 cm.</t>
  </si>
  <si>
    <t>4.2 Globinsko odvodnjavanje - drenaže</t>
  </si>
  <si>
    <t>N 4 3 102</t>
  </si>
  <si>
    <t>Opomba:
Drenažni beton med izlivniki in na površini med robnikom in izlivniki, izveden nad HI (po načrtu). Vključuje zaščitno PVC folijo nad žlebom v območju hodnika.</t>
  </si>
  <si>
    <t>Opomba:
Opaž za dobetoniranje ležiščnih blokov na krajnih opornikih</t>
  </si>
  <si>
    <t>Opomba:
Opaž konzol dobetoniranih krilnih zidov v osi 1 in 9, vključno z podpornimi stolpi, in opaž krajnih prečnikov v oseh 1 in 9.</t>
  </si>
  <si>
    <t>Opomba:
Podpor opaž sidernih blokov na stebrih, deloma ravne površine,deloma v radiju 0,58 m, opiranje na oder za potrebe dviga preklade.</t>
  </si>
  <si>
    <t>Opomba:
Obešen opaž za bočne stranice dobetonirane plošče in lokalne razširitve plošče pri krajnih opornikih.</t>
  </si>
  <si>
    <t>Opomba:
Armatura B500B</t>
  </si>
  <si>
    <t>Opomba:
Armatura B500B!</t>
  </si>
  <si>
    <t>Opomba:
Podložni beton pod konzolami kril C12/15 X0 D16 S1</t>
  </si>
  <si>
    <t>Opomba:
Beton C40/50 XF2 XD1 PV-II D16 S4 v odbite dele vrhov stebrov kot ležiščni blok</t>
  </si>
  <si>
    <t>Opomba:
Dobetoniranje ležiščnih blokov na krajnih opornikih_x000D_
Beton C40/50 XF2 XD1 PV-II D16 S4</t>
  </si>
  <si>
    <t>Opomba:
Beton C30/37 XF2 XD1 PV-II D32 S4 v dobetonirane konzole krinlih zidov in krilne zidove</t>
  </si>
  <si>
    <t>Opomba:
Dobetoniranje plošče_x000D_
Beton C35/45 XF2 XD1 PV-II D16 S4 VB3</t>
  </si>
  <si>
    <t>Opomba:
Prečnik na krajnih podporah_x000D_
Beton C35/45 XF2 XD1 PV-II D32 S4 VB3</t>
  </si>
  <si>
    <t>Opomba:
Beton C30/37 XF4 XD3 PV-II D16, zgornja površina metličena</t>
  </si>
  <si>
    <t>Opomba:
Metlanje hodnikov v smeri padca</t>
  </si>
  <si>
    <t>Opomba:
Površina iz postavke 14 143, zajeto 60% površine, obračun po izmerah</t>
  </si>
  <si>
    <t>Opomba:
Površina iz pozicije 14 213, zajeto 60% površine, obračun po izmerah</t>
  </si>
  <si>
    <t>Opomba:
Površina iz pozicije 14 313, zajeto 60% površine, obračun po izmerah.</t>
  </si>
  <si>
    <t>Opomba:
Površina iz  pozicije 14 143</t>
  </si>
  <si>
    <t>Opomba:
Površine iz postavke 14 213</t>
  </si>
  <si>
    <t>Opomba:
Površine iz postavke 14 313</t>
  </si>
  <si>
    <t>Opomba:
AKZ armature iz postavke 55 541</t>
  </si>
  <si>
    <t>Opomba:
AKZ armature iz postavke 55 551</t>
  </si>
  <si>
    <t>Opomba:
Glavnikaste dilatacije D120</t>
  </si>
  <si>
    <t>Opomba:
HDRB ležišče nad stebri, nosilnosti 5500 kN, dušenje 16%; maks. pomik 200 mm</t>
  </si>
  <si>
    <t>Opomba:
HDRB ležišča nad oporniki, nosilnosti 2500 kN, dušenje 16%; maks. pomik 125 mm</t>
  </si>
  <si>
    <t>Opomba:
Preše za dvig konstrukcije, zajeto 2 kom preš/steber, skupna sila na steber 2500 kN, zajeto 2*2*7=28 kom na stebrih in 4 kom na krajnih podporah</t>
  </si>
  <si>
    <t>Opomba:
Zamenjava reperjev</t>
  </si>
  <si>
    <t>Opomba:
Sidro za obvestilno tablo, teže cca. 10 kg, in obešala za inštalacije, posamezne teže cca 40 kg, ves pritrdilni material nerjaven A4!</t>
  </si>
  <si>
    <t>Opomba:
Visokotlačno pranje stebrov, krajnih opornikov in preklade</t>
  </si>
  <si>
    <t>Opomba:
AKZ jeklenih srajčk nad vodo, višina cca. 2,0 m. Zajeta celotna površina srajčke nad vodo, po postopkovnem navodilu.</t>
  </si>
  <si>
    <t>Opomba:
Hidroizolacija pod hodniki</t>
  </si>
  <si>
    <t>Opomba:
Tesnitev stika robnik-asfalt</t>
  </si>
  <si>
    <t>Opomba:
Tesnitev stika hodnik-robnik</t>
  </si>
  <si>
    <t>Opomba:
Cevi kabelske kanalizacije na konzoli, 10 kom/prerezu (EE+TK vodi), zajeta količina med prehodnima jaškoma</t>
  </si>
  <si>
    <t>Opomba:
Cev za JR v hodniku, obojestransko 2×2 kom, zajeta količina med jaškoma</t>
  </si>
  <si>
    <t>Opomba:
Ravizijski jašek 30/30 cm, z LTŽ pokrovom A15 kN dim. 35/35 cm, pred svetilkami JR</t>
  </si>
  <si>
    <t>Opomba:
Prehodni revizijski jašek 163/140/100 cm vključno z dvojnim LTŽ pokrovom 2×60/60 cm, nosilnosti B125 kN</t>
  </si>
  <si>
    <t>Opomba:
Valjanec v hodniku obojestransko, položeno min. 10 m v nasip</t>
  </si>
  <si>
    <t>3/1</t>
  </si>
  <si>
    <t>3/2</t>
  </si>
  <si>
    <t>Mateja Jeseničnik u.d.i.g.</t>
  </si>
  <si>
    <t>sprememba:</t>
  </si>
  <si>
    <t>Maribor, november 2021</t>
  </si>
  <si>
    <t>9/8 Skupni projektantski popis del</t>
  </si>
  <si>
    <t>REKAPITULACIJA</t>
  </si>
  <si>
    <t>Opomba:
Asfaltne plasti na hodnikih, debeline 5 cm</t>
  </si>
  <si>
    <t>Porušitev in odstranitev ojačenega cementnega betona, obvezna uporaba manjših udarnih kladiv ali vodni curek</t>
  </si>
  <si>
    <t>Postavitev obešenega delovnega odra za izvajanje del na stebrih, višina 5-10 m, na 7 podporah, izvedba po tehnologiji izvajalca</t>
  </si>
  <si>
    <t xml:space="preserve">Porušitev monolitno izvedenega cementnega betona, hodnika in robnega venca s površino prereza od 0,41 m2 do 0,50 m2, </t>
  </si>
  <si>
    <t xml:space="preserve">Opomba:
Odstranitev zamočenih in karbonatiziranih mest preklade zgoraj, Zajeto 10% površine, </t>
  </si>
  <si>
    <t xml:space="preserve">Opomba:
Bočne površine preklade in nosilcev, bočne površine krajnih opornikov, bočne površine stebrov, zamočena in segregirana mesta. Zajeto 5% površine (oporniki 30%), </t>
  </si>
  <si>
    <t>Opomba:
Spodnja površina preklade. Zajeto 10% površine,</t>
  </si>
  <si>
    <t>Strojna odstranitev bitumenskega ali epoksi premaza in hidroizolacije z voziščne plošče z rezkanjem oz. tehnologiji izvajalca</t>
  </si>
  <si>
    <t>Opomba:
Injektiranje razpok na zgornji površini preklade</t>
  </si>
  <si>
    <t>Opomba:
Injektiranje razpok na spodnji strani preklade in nosilcev,</t>
  </si>
  <si>
    <t>Opomba:
Injektiranje razpok v stebrih, bočnih površinah nosilcev in opornikih,</t>
  </si>
  <si>
    <t xml:space="preserve">Opomba:
Injektiranje razpok v zalednih stenah opornikov in krilnih zidov, </t>
  </si>
  <si>
    <t>Opomba:
Čiščenje zaščitne srajčke stebrov, nad vodo, višina cca. 1,5 - 2 m, zajeto 40% površine srajčk</t>
  </si>
  <si>
    <t xml:space="preserve">Projektantski nadzor. </t>
  </si>
  <si>
    <t>Priprava podlage - površine cementnega betona z vodnim curkom pritiska nad 500 barov ali peskanjem</t>
  </si>
  <si>
    <t>Zatesnitev mejnih površin - stikov, širokih do 10 mm in globokih do 4 cm, s predhodnim premazom bližnjih površin cementnega betona in trajnoelstičnim kitom za stike</t>
  </si>
  <si>
    <t>Opomba:
Vključuje tudi NOV in geodetski posnetek!</t>
  </si>
  <si>
    <t>Izdelava projektne dokumentacije za projekt izvedenih del v skladu z Navodili DRSI za arhiviranje, NOV in geodetski posnetek</t>
  </si>
  <si>
    <t xml:space="preserve">Opomba:
Obrabni sloj, polaganje na izravnalno plast, </t>
  </si>
  <si>
    <t>Opomba:
Vrtanje lukenj za vgradnjo novih izlivnikov premer izvrtine 200 mm</t>
  </si>
  <si>
    <t>Izdelava hidroizolacije z bitumenskimi trakovi, debelimi 4,5 ali 5 mm, sprijemna plast iz reakcijske smole v dveh plasteh, in posip s kremenčevim peskom</t>
  </si>
  <si>
    <t xml:space="preserve">Izdelava in priprava za vgraditev nosilne konstrukcije zaščitne ograje na objektu iz jeklenih cevi s pravokotnim prerezom, pritrditev z nerjavnimi vijaki (po načrtu) </t>
  </si>
  <si>
    <t xml:space="preserve">Opomba:
Zaščita vseh betonskih površin, vključno z predhodnim pranjem z vodo pod pritiskom 180 barov </t>
  </si>
  <si>
    <t>Opomba:
AKZ armature iz postavke 55 556</t>
  </si>
  <si>
    <t>Dobava in namestitev hidravličnih dvigalk nosilnosti do 1001 kN do 2000 kN (po načrtu), vključno z dvigovanjem prekladne konstrukcije pri zamenjavi ležišč, vključeno kompleten začasen jekleni podporni sistem po načrtu</t>
  </si>
  <si>
    <t>N 6 1 556</t>
  </si>
  <si>
    <t xml:space="preserve">S projektom predvidene zapore prometa so razvidne iz elaborata prometne ureditve v času gradnje (št. 1460 ZAP), ki ga je potrebno pred pričetkom gradnje ustrezno dopolniti. </t>
  </si>
  <si>
    <t>POPIS DEL ZA POLOVIČNE IN POPOLNO ZAPORO PROMETA V ČASU GRADNJE</t>
  </si>
  <si>
    <t xml:space="preserve">Stroški pridobivanja dovoljenja za zaporo, dopolnitev elaborata zapore, postavitev in vzdrževanje zapore in cestišča s pripadajočo prometno signalizacijo, za vse faze del, (POLOVIČNA IN POPOLNA ZAPORA) ki se po končanih delih odstrani. Upoštevano vsa dela potrebna za izvedbo zapore za vse faze in ves čas trajanja del.             </t>
  </si>
  <si>
    <t>POPIS PROMETNE SIGNALIZACIJE V ČASU ZAPORE</t>
  </si>
  <si>
    <t>KOT POMOČ PRI PRIPRAVI PONUDBE:                                             PREDVIDENA SIGNALIZACIJA PO ELABORATU ZAPORE IN PROJEKTANSTKEM POPISU VSEBUJE:</t>
  </si>
  <si>
    <t>Izdelava drenažnega žleba iz enofrakcijskega betona 4/8, vezanega z epoksidno smolo, v debelini 3 cm.</t>
  </si>
  <si>
    <t>Opomba:
Hidroizolacija med robniki, na vozišču, iz: priprava podlage s peskanjem ali pranjme, nanos dvojnega epoksidnega premaza, kremenčev posip, podlivna masa in lepljeni bit.trakovi</t>
  </si>
  <si>
    <t>Priprava betonske površine s peskanjem ali pranjem, nanos brizgane hidroizolacije (npr. sistem Eliminator MMA - metimetakrilat), v primeru izpolnjevanja pogojev (predvsem ustreznost glede vsebnosti vlage), je možna tudi izvedba HI po postavki S 5 9 651)</t>
  </si>
  <si>
    <t>Dobava in postavitev nepremičnega delovnega odra za izvajanje vseh del na spodnjem delu nosilne konstrukcije, višina odra 5,1 do 10,0 m, z zaščito proti padanju materiala v reko, izvedba po tehnologiji izvajalca</t>
  </si>
  <si>
    <t>Opomba:
Zaščitna plast asfalta, razred A4, razred zrn Z4, polaganje direkt na hidroizolacijo.</t>
  </si>
  <si>
    <t>Opomba:
AC11 surf B50/70 A4 Z3 kot izravnalni sloj v debelini 3-5 cm, polaganje na zaščitni sloj</t>
  </si>
  <si>
    <t>Izdelava geodetskeka posnetka izvedenih del in obrazcev za BCP</t>
  </si>
  <si>
    <t>Izdelava projektne dokumentacije za projekt izvedenih del PID je potrebno izdelati v skladu z Navodili DRSI za predajo projektne dokumentacije v arhiv  (NA0042)</t>
  </si>
  <si>
    <r>
      <t xml:space="preserve">Izdelava projektne dokumentacije za projekt izvedenih del PID je potrebno izdelati v skladu z Navodili DRSI za predajo projektne dokumentacije v arhiv  (NA0042).      Ob predaji PID je potrebno predati tudi izpolnjeno tabelo "Kazalniki-tabela", ki je dostopna na spletni strani DRSI </t>
    </r>
    <r>
      <rPr>
        <i/>
        <sz val="10"/>
        <rFont val="Arial"/>
        <family val="2"/>
        <charset val="238"/>
      </rPr>
      <t xml:space="preserve">"https://bit.ly/34aK9po" </t>
    </r>
  </si>
  <si>
    <t>Opomba:
Postavka vključuje tudi NOV in geodetski posnetek!</t>
  </si>
  <si>
    <t xml:space="preserve">Stroški nadzora </t>
  </si>
  <si>
    <t xml:space="preserve">Tehnični nadzor Elektro Celje </t>
  </si>
  <si>
    <t xml:space="preserve">Storitve raznih komunalnih in drugih organizacij </t>
  </si>
  <si>
    <t>Projektantski nadzor.</t>
  </si>
  <si>
    <t>Prometna ureditev v času gradnje</t>
  </si>
  <si>
    <t>PROJEKTANSKI POPIS S PREDIZMERO</t>
  </si>
  <si>
    <t xml:space="preserve">Najem in postavitev začasnih semaforsko signalnih naprav za potrebe izvedbe izmenično enosmernega prometa ob polovičnih zaporah; (ocena 280 dni)
</t>
  </si>
  <si>
    <t>Strošek kontrole in vzdrževanja za čas zapore (ocena 280 dni)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</si>
</sst>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1]"/>
    <numFmt numFmtId="166" formatCode="#,##0.00\ \€"/>
    <numFmt numFmtId="167" formatCode="dd/mm/yyyy;@"/>
  </numFmts>
  <fonts count="37" x14ac:knownFonts="1">
    <font>
      <sz val="11"/>
      <color theme="1"/>
      <name val="Calibri"/>
      <family val="2"/>
      <charset val="238"/>
      <scheme val="minor"/>
    </font>
    <font>
      <sz val="11"/>
      <color theme="1"/>
      <name val="Calibri"/>
      <family val="2"/>
      <charset val="238"/>
      <scheme val="minor"/>
    </font>
    <font>
      <sz val="11"/>
      <color theme="1"/>
      <name val="Arial"/>
      <family val="2"/>
      <charset val="238"/>
    </font>
    <font>
      <b/>
      <sz val="14"/>
      <color theme="1"/>
      <name val="Arial"/>
      <family val="2"/>
      <charset val="238"/>
    </font>
    <font>
      <b/>
      <sz val="12"/>
      <color theme="1"/>
      <name val="Arial"/>
      <family val="2"/>
      <charset val="238"/>
    </font>
    <font>
      <sz val="12"/>
      <color theme="1"/>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b/>
      <u/>
      <sz val="10"/>
      <color theme="1"/>
      <name val="Arial"/>
      <family val="2"/>
      <charset val="238"/>
    </font>
    <font>
      <b/>
      <sz val="11"/>
      <color theme="1"/>
      <name val="Arial"/>
      <family val="2"/>
      <charset val="238"/>
    </font>
    <font>
      <b/>
      <i/>
      <sz val="11"/>
      <color theme="1"/>
      <name val="Arial"/>
      <family val="2"/>
      <charset val="238"/>
    </font>
    <font>
      <sz val="11"/>
      <name val="Arial"/>
      <family val="2"/>
      <charset val="238"/>
    </font>
    <font>
      <sz val="10"/>
      <name val="Arial"/>
      <family val="2"/>
      <charset val="238"/>
    </font>
    <font>
      <sz val="10"/>
      <color indexed="8"/>
      <name val="MS Sans Serif"/>
      <charset val="238"/>
    </font>
    <font>
      <b/>
      <sz val="11"/>
      <name val="Arial"/>
      <family val="2"/>
      <charset val="238"/>
    </font>
    <font>
      <b/>
      <u/>
      <sz val="11"/>
      <color theme="1"/>
      <name val="Arial"/>
      <family val="2"/>
      <charset val="238"/>
    </font>
    <font>
      <sz val="10"/>
      <color rgb="FFFF0000"/>
      <name val="Arial"/>
      <family val="2"/>
      <charset val="238"/>
    </font>
    <font>
      <sz val="10"/>
      <name val="Arial"/>
      <charset val="238"/>
    </font>
    <font>
      <b/>
      <sz val="10"/>
      <name val="Arial"/>
      <family val="2"/>
      <charset val="238"/>
    </font>
    <font>
      <sz val="12"/>
      <name val="Arial"/>
      <charset val="238"/>
    </font>
    <font>
      <b/>
      <sz val="14"/>
      <name val="Arial"/>
      <family val="2"/>
      <charset val="238"/>
    </font>
    <font>
      <b/>
      <sz val="12"/>
      <name val="Arial"/>
      <family val="2"/>
      <charset val="238"/>
    </font>
    <font>
      <i/>
      <sz val="10"/>
      <name val="Arial"/>
      <family val="2"/>
      <charset val="238"/>
    </font>
    <font>
      <sz val="10"/>
      <color indexed="8"/>
      <name val="Arial"/>
      <family val="2"/>
      <charset val="238"/>
    </font>
    <font>
      <b/>
      <sz val="12"/>
      <color indexed="8"/>
      <name val="Arial"/>
      <family val="2"/>
      <charset val="238"/>
    </font>
    <font>
      <sz val="12"/>
      <name val="Arial"/>
      <family val="2"/>
      <charset val="238"/>
    </font>
    <font>
      <sz val="9"/>
      <name val="Arial"/>
      <family val="2"/>
      <charset val="238"/>
    </font>
    <font>
      <sz val="10"/>
      <name val="Arial CE"/>
      <charset val="238"/>
    </font>
    <font>
      <b/>
      <sz val="10"/>
      <name val="Arial CE"/>
      <charset val="238"/>
    </font>
    <font>
      <sz val="10"/>
      <color indexed="8"/>
      <name val="Tahoma"/>
      <family val="2"/>
      <charset val="238"/>
    </font>
    <font>
      <b/>
      <sz val="10"/>
      <color indexed="8"/>
      <name val="Tahoma"/>
      <family val="2"/>
      <charset val="238"/>
    </font>
    <font>
      <b/>
      <sz val="9"/>
      <name val="Arial"/>
      <family val="2"/>
      <charset val="238"/>
    </font>
    <font>
      <b/>
      <sz val="10"/>
      <color theme="0"/>
      <name val="Arial"/>
      <family val="2"/>
      <charset val="238"/>
    </font>
    <font>
      <sz val="10"/>
      <color theme="0"/>
      <name val="Arial"/>
      <family val="2"/>
      <charset val="238"/>
    </font>
    <font>
      <sz val="10"/>
      <name val="Tahoma"/>
      <family val="2"/>
      <charset val="238"/>
    </font>
    <font>
      <b/>
      <sz val="10"/>
      <color theme="1"/>
      <name val="Calibri"/>
      <family val="2"/>
      <charset val="238"/>
      <scheme val="minor"/>
    </font>
  </fonts>
  <fills count="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indexed="43"/>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3" fillId="0" borderId="0"/>
    <xf numFmtId="0" fontId="14" fillId="0" borderId="0"/>
    <xf numFmtId="0" fontId="18" fillId="0" borderId="0"/>
    <xf numFmtId="0" fontId="24" fillId="0" borderId="0"/>
    <xf numFmtId="0" fontId="1" fillId="0" borderId="0"/>
    <xf numFmtId="0" fontId="28" fillId="0" borderId="0"/>
  </cellStyleXfs>
  <cellXfs count="281">
    <xf numFmtId="0" fontId="0" fillId="0" borderId="0" xfId="0"/>
    <xf numFmtId="0" fontId="0" fillId="0" borderId="0" xfId="0" applyAlignment="1">
      <alignment horizontal="left"/>
    </xf>
    <xf numFmtId="164" fontId="0" fillId="0" borderId="0" xfId="0" applyNumberFormat="1" applyAlignment="1">
      <alignment horizontal="right"/>
    </xf>
    <xf numFmtId="0" fontId="0" fillId="0" borderId="0" xfId="0" applyAlignment="1">
      <alignment horizontal="right"/>
    </xf>
    <xf numFmtId="0" fontId="2" fillId="0" borderId="0" xfId="0" applyFont="1" applyAlignment="1">
      <alignment horizontal="left"/>
    </xf>
    <xf numFmtId="0" fontId="3" fillId="0" borderId="0" xfId="0" applyFont="1" applyAlignment="1">
      <alignment vertical="center"/>
    </xf>
    <xf numFmtId="164" fontId="4" fillId="0" borderId="0" xfId="0" applyNumberFormat="1" applyFont="1" applyAlignment="1">
      <alignment horizontal="right"/>
    </xf>
    <xf numFmtId="0" fontId="5" fillId="0" borderId="0" xfId="0" applyFont="1" applyAlignment="1">
      <alignment horizontal="right"/>
    </xf>
    <xf numFmtId="0" fontId="7" fillId="0" borderId="0" xfId="0" applyFont="1" applyAlignment="1">
      <alignment wrapText="1"/>
    </xf>
    <xf numFmtId="0" fontId="6" fillId="0" borderId="0" xfId="0" applyFont="1"/>
    <xf numFmtId="164" fontId="6" fillId="0" borderId="0" xfId="0" applyNumberFormat="1" applyFont="1" applyAlignment="1">
      <alignment horizontal="center"/>
    </xf>
    <xf numFmtId="0" fontId="8" fillId="0" borderId="0" xfId="0" applyFont="1" applyAlignment="1">
      <alignment horizontal="right"/>
    </xf>
    <xf numFmtId="0" fontId="9" fillId="0" borderId="0" xfId="0" applyFont="1"/>
    <xf numFmtId="0" fontId="10" fillId="0" borderId="1" xfId="0" applyFont="1" applyBorder="1" applyAlignment="1">
      <alignment horizontal="center"/>
    </xf>
    <xf numFmtId="0" fontId="10" fillId="0" borderId="1" xfId="0" applyFont="1" applyBorder="1"/>
    <xf numFmtId="164" fontId="10" fillId="0" borderId="1" xfId="0" applyNumberFormat="1" applyFont="1" applyBorder="1" applyAlignment="1">
      <alignment horizontal="right"/>
    </xf>
    <xf numFmtId="0" fontId="10" fillId="0" borderId="1" xfId="0" applyFont="1" applyBorder="1" applyAlignment="1">
      <alignment horizontal="right"/>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xf>
    <xf numFmtId="164" fontId="11" fillId="2" borderId="1" xfId="0" applyNumberFormat="1" applyFont="1" applyFill="1" applyBorder="1" applyAlignment="1">
      <alignment horizontal="right" vertical="center"/>
    </xf>
    <xf numFmtId="49" fontId="2" fillId="0" borderId="1" xfId="0" applyNumberFormat="1" applyFont="1" applyBorder="1" applyAlignment="1">
      <alignment horizontal="center"/>
    </xf>
    <xf numFmtId="0" fontId="12" fillId="0" borderId="1" xfId="0" applyFont="1" applyBorder="1" applyAlignment="1" applyProtection="1">
      <alignment horizontal="left" vertical="top" wrapText="1"/>
      <protection hidden="1"/>
    </xf>
    <xf numFmtId="164" fontId="2" fillId="0" borderId="1" xfId="0" applyNumberFormat="1" applyFont="1" applyBorder="1" applyAlignment="1">
      <alignment horizontal="right" vertical="top"/>
    </xf>
    <xf numFmtId="49" fontId="12" fillId="0" borderId="1" xfId="0" applyNumberFormat="1" applyFont="1" applyBorder="1" applyAlignment="1">
      <alignment horizontal="center"/>
    </xf>
    <xf numFmtId="164" fontId="12" fillId="0" borderId="1" xfId="0" applyNumberFormat="1" applyFont="1" applyBorder="1" applyAlignment="1">
      <alignment horizontal="right" vertical="top"/>
    </xf>
    <xf numFmtId="49"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164" fontId="2" fillId="0" borderId="1" xfId="0" applyNumberFormat="1" applyFont="1" applyBorder="1" applyAlignment="1">
      <alignment horizontal="right" vertical="center"/>
    </xf>
    <xf numFmtId="49" fontId="2" fillId="0" borderId="1" xfId="0" applyNumberFormat="1" applyFont="1" applyBorder="1" applyAlignment="1">
      <alignment horizontal="left"/>
    </xf>
    <xf numFmtId="0" fontId="2" fillId="0" borderId="1" xfId="0" applyFont="1" applyBorder="1" applyAlignment="1">
      <alignment horizontal="left" vertical="top"/>
    </xf>
    <xf numFmtId="49" fontId="2" fillId="3" borderId="1" xfId="0" applyNumberFormat="1" applyFont="1" applyFill="1" applyBorder="1" applyAlignment="1">
      <alignment horizontal="left"/>
    </xf>
    <xf numFmtId="0" fontId="12" fillId="3" borderId="1" xfId="0" applyFont="1" applyFill="1" applyBorder="1" applyAlignment="1" applyProtection="1">
      <alignment horizontal="left" vertical="top" wrapText="1"/>
      <protection hidden="1"/>
    </xf>
    <xf numFmtId="164" fontId="2" fillId="3" borderId="1" xfId="0" applyNumberFormat="1" applyFont="1" applyFill="1" applyBorder="1" applyAlignment="1">
      <alignment horizontal="right" vertical="top"/>
    </xf>
    <xf numFmtId="4" fontId="12" fillId="0" borderId="1" xfId="1" applyNumberFormat="1" applyFont="1" applyBorder="1" applyAlignment="1">
      <alignment horizontal="right" vertical="center"/>
    </xf>
    <xf numFmtId="0" fontId="2" fillId="0" borderId="1" xfId="0" applyFont="1" applyBorder="1" applyAlignment="1">
      <alignment horizontal="left"/>
    </xf>
    <xf numFmtId="0" fontId="15" fillId="0" borderId="1" xfId="0" applyFont="1" applyBorder="1" applyAlignment="1" applyProtection="1">
      <alignment horizontal="left" wrapText="1" indent="1"/>
      <protection hidden="1"/>
    </xf>
    <xf numFmtId="164" fontId="16" fillId="0" borderId="1" xfId="0" applyNumberFormat="1" applyFont="1" applyBorder="1" applyAlignment="1">
      <alignment horizontal="right"/>
    </xf>
    <xf numFmtId="0" fontId="13" fillId="0" borderId="0" xfId="0" applyFont="1" applyAlignment="1" applyProtection="1">
      <alignment horizontal="left" vertical="top" wrapText="1" indent="1"/>
      <protection hidden="1"/>
    </xf>
    <xf numFmtId="0" fontId="17" fillId="0" borderId="0" xfId="0" applyFont="1" applyAlignment="1" applyProtection="1">
      <alignment horizontal="left" vertical="top" wrapText="1" indent="1"/>
      <protection hidden="1"/>
    </xf>
    <xf numFmtId="0" fontId="2" fillId="0" borderId="0" xfId="0" applyFont="1"/>
    <xf numFmtId="164" fontId="2" fillId="0" borderId="0" xfId="0" applyNumberFormat="1" applyFont="1" applyAlignment="1">
      <alignment horizontal="right"/>
    </xf>
    <xf numFmtId="0" fontId="2" fillId="0" borderId="0" xfId="0" applyFont="1" applyAlignment="1">
      <alignment horizontal="right"/>
    </xf>
    <xf numFmtId="0" fontId="11" fillId="2" borderId="1" xfId="0" applyFont="1" applyFill="1" applyBorder="1" applyAlignment="1">
      <alignment horizontal="left" vertical="center" wrapText="1"/>
    </xf>
    <xf numFmtId="0" fontId="18" fillId="0" borderId="0" xfId="3" applyAlignment="1">
      <alignment horizontal="center" vertical="top"/>
    </xf>
    <xf numFmtId="0" fontId="18" fillId="0" borderId="0" xfId="3" applyAlignment="1">
      <alignment horizontal="left" vertical="top" wrapText="1"/>
    </xf>
    <xf numFmtId="166" fontId="18" fillId="0" borderId="0" xfId="3" applyNumberFormat="1" applyAlignment="1">
      <alignment horizontal="right" vertical="top" wrapText="1" indent="1"/>
    </xf>
    <xf numFmtId="166" fontId="18" fillId="0" borderId="0" xfId="3" applyNumberFormat="1" applyAlignment="1">
      <alignment horizontal="right" vertical="top"/>
    </xf>
    <xf numFmtId="4" fontId="18" fillId="0" borderId="0" xfId="3" applyNumberFormat="1" applyAlignment="1">
      <alignment horizontal="right" vertical="top" wrapText="1" indent="1"/>
    </xf>
    <xf numFmtId="49" fontId="18" fillId="0" borderId="0" xfId="3" applyNumberFormat="1" applyAlignment="1">
      <alignment horizontal="center" vertical="top"/>
    </xf>
    <xf numFmtId="166" fontId="19" fillId="0" borderId="0" xfId="3" applyNumberFormat="1" applyFont="1" applyAlignment="1">
      <alignment horizontal="right" vertical="top"/>
    </xf>
    <xf numFmtId="165" fontId="19" fillId="0" borderId="0" xfId="3" applyNumberFormat="1" applyFont="1" applyAlignment="1">
      <alignment horizontal="right" vertical="center"/>
    </xf>
    <xf numFmtId="0" fontId="19" fillId="0" borderId="0" xfId="3" applyFont="1" applyAlignment="1">
      <alignment horizontal="left" vertical="center"/>
    </xf>
    <xf numFmtId="166" fontId="19" fillId="0" borderId="0" xfId="3" applyNumberFormat="1" applyFont="1" applyAlignment="1">
      <alignment horizontal="right" vertical="top" wrapText="1" indent="1"/>
    </xf>
    <xf numFmtId="0" fontId="19" fillId="0" borderId="0" xfId="3" applyFont="1" applyAlignment="1">
      <alignment horizontal="left" vertical="top" wrapText="1"/>
    </xf>
    <xf numFmtId="166" fontId="18" fillId="0" borderId="0" xfId="3" applyNumberFormat="1" applyAlignment="1" applyProtection="1">
      <alignment horizontal="right" vertical="top" wrapText="1" indent="1"/>
      <protection locked="0"/>
    </xf>
    <xf numFmtId="166" fontId="18" fillId="0" borderId="0" xfId="3" applyNumberFormat="1" applyAlignment="1" applyProtection="1">
      <alignment horizontal="right" vertical="top"/>
      <protection locked="0"/>
    </xf>
    <xf numFmtId="0" fontId="21" fillId="0" borderId="0" xfId="3" applyFont="1" applyAlignment="1">
      <alignment horizontal="center" vertical="top"/>
    </xf>
    <xf numFmtId="0" fontId="20" fillId="0" borderId="0" xfId="3" applyFont="1" applyAlignment="1">
      <alignment horizontal="center" vertical="center" wrapText="1"/>
    </xf>
    <xf numFmtId="0" fontId="20" fillId="4" borderId="5" xfId="3" applyFont="1" applyFill="1" applyBorder="1" applyAlignment="1">
      <alignment horizontal="center" vertical="center" wrapText="1"/>
    </xf>
    <xf numFmtId="166" fontId="20" fillId="4" borderId="5" xfId="3" applyNumberFormat="1" applyFont="1" applyFill="1" applyBorder="1" applyAlignment="1">
      <alignment horizontal="center" vertical="center" wrapText="1"/>
    </xf>
    <xf numFmtId="4" fontId="20" fillId="4" borderId="5" xfId="3" applyNumberFormat="1" applyFont="1" applyFill="1" applyBorder="1" applyAlignment="1">
      <alignment horizontal="center" vertical="center" wrapText="1"/>
    </xf>
    <xf numFmtId="49" fontId="20" fillId="4" borderId="5" xfId="3" applyNumberFormat="1" applyFont="1" applyFill="1" applyBorder="1" applyAlignment="1">
      <alignment horizontal="center" vertical="center" wrapText="1"/>
    </xf>
    <xf numFmtId="0" fontId="21" fillId="0" borderId="0" xfId="3" applyFont="1" applyAlignment="1">
      <alignment horizontal="left" vertical="top" wrapText="1"/>
    </xf>
    <xf numFmtId="166" fontId="21" fillId="0" borderId="0" xfId="3" applyNumberFormat="1" applyFont="1" applyAlignment="1">
      <alignment horizontal="right" vertical="top" wrapText="1" indent="1"/>
    </xf>
    <xf numFmtId="166" fontId="21" fillId="0" borderId="0" xfId="3" applyNumberFormat="1" applyFont="1" applyAlignment="1">
      <alignment horizontal="right" vertical="top"/>
    </xf>
    <xf numFmtId="4" fontId="21" fillId="0" borderId="0" xfId="3" applyNumberFormat="1" applyFont="1" applyAlignment="1">
      <alignment horizontal="right" vertical="top" wrapText="1" indent="1"/>
    </xf>
    <xf numFmtId="49" fontId="21" fillId="0" borderId="0" xfId="3" applyNumberFormat="1" applyFont="1" applyAlignment="1">
      <alignment horizontal="center" vertical="top"/>
    </xf>
    <xf numFmtId="0" fontId="18" fillId="0" borderId="0" xfId="3" applyAlignment="1">
      <alignment horizontal="left" vertical="top"/>
    </xf>
    <xf numFmtId="49" fontId="19" fillId="0" borderId="0" xfId="3" applyNumberFormat="1" applyFont="1" applyAlignment="1">
      <alignment horizontal="left" vertical="top"/>
    </xf>
    <xf numFmtId="49" fontId="13" fillId="0" borderId="0" xfId="3" applyNumberFormat="1" applyFont="1" applyAlignment="1">
      <alignment horizontal="left" vertical="top"/>
    </xf>
    <xf numFmtId="166" fontId="18" fillId="0" borderId="0" xfId="3" applyNumberFormat="1" applyAlignment="1">
      <alignment horizontal="left" vertical="top"/>
    </xf>
    <xf numFmtId="49" fontId="18" fillId="0" borderId="0" xfId="3" applyNumberFormat="1" applyAlignment="1">
      <alignment horizontal="left" vertical="top"/>
    </xf>
    <xf numFmtId="0" fontId="21" fillId="0" borderId="0" xfId="3" applyFont="1" applyAlignment="1">
      <alignment horizontal="left" vertical="center"/>
    </xf>
    <xf numFmtId="0" fontId="19" fillId="0" borderId="0" xfId="3" applyFont="1" applyAlignment="1">
      <alignment horizontal="left" vertical="top"/>
    </xf>
    <xf numFmtId="166" fontId="20" fillId="4" borderId="6" xfId="3" applyNumberFormat="1" applyFont="1" applyFill="1" applyBorder="1" applyAlignment="1">
      <alignment horizontal="center" vertical="center" wrapText="1"/>
    </xf>
    <xf numFmtId="0" fontId="23" fillId="0" borderId="0" xfId="3" applyFont="1" applyAlignment="1">
      <alignment horizontal="left" vertical="top" wrapText="1"/>
    </xf>
    <xf numFmtId="0" fontId="22" fillId="0" borderId="0" xfId="3" applyFont="1" applyAlignment="1">
      <alignment horizontal="left" vertical="center"/>
    </xf>
    <xf numFmtId="4" fontId="18" fillId="0" borderId="0" xfId="3" applyNumberFormat="1" applyAlignment="1">
      <alignment horizontal="right" vertical="top" wrapText="1"/>
    </xf>
    <xf numFmtId="166" fontId="18" fillId="0" borderId="0" xfId="3" applyNumberFormat="1" applyAlignment="1">
      <alignment horizontal="right" vertical="top" wrapText="1"/>
    </xf>
    <xf numFmtId="0" fontId="24" fillId="0" borderId="0" xfId="3" applyFont="1" applyAlignment="1">
      <alignment vertical="center"/>
    </xf>
    <xf numFmtId="0" fontId="25" fillId="0" borderId="0" xfId="3" applyFont="1" applyAlignment="1">
      <alignment vertical="center"/>
    </xf>
    <xf numFmtId="0" fontId="26" fillId="0" borderId="0" xfId="3" applyFont="1" applyAlignment="1">
      <alignment horizontal="center" vertical="center" wrapText="1"/>
    </xf>
    <xf numFmtId="49" fontId="26" fillId="0" borderId="7" xfId="3" applyNumberFormat="1" applyFont="1" applyBorder="1" applyAlignment="1">
      <alignment horizontal="center" vertical="center" wrapText="1"/>
    </xf>
    <xf numFmtId="0" fontId="26" fillId="0" borderId="7" xfId="3" applyFont="1" applyBorder="1" applyAlignment="1">
      <alignment horizontal="center" vertical="center" wrapText="1"/>
    </xf>
    <xf numFmtId="4" fontId="26" fillId="0" borderId="7" xfId="3" applyNumberFormat="1" applyFont="1" applyBorder="1" applyAlignment="1">
      <alignment horizontal="center" vertical="center" wrapText="1"/>
    </xf>
    <xf numFmtId="166" fontId="26" fillId="0" borderId="7" xfId="3" applyNumberFormat="1" applyFont="1" applyBorder="1" applyAlignment="1">
      <alignment horizontal="center" vertical="center" wrapText="1"/>
    </xf>
    <xf numFmtId="166" fontId="26" fillId="0" borderId="0" xfId="3" applyNumberFormat="1" applyFont="1" applyAlignment="1">
      <alignment horizontal="center" vertical="center" wrapText="1"/>
    </xf>
    <xf numFmtId="0" fontId="26" fillId="0" borderId="0" xfId="3" applyFont="1" applyAlignment="1">
      <alignment horizontal="center" vertical="top"/>
    </xf>
    <xf numFmtId="49" fontId="26" fillId="0" borderId="0" xfId="3" applyNumberFormat="1" applyFont="1" applyAlignment="1">
      <alignment horizontal="center" vertical="top"/>
    </xf>
    <xf numFmtId="0" fontId="26" fillId="0" borderId="0" xfId="3" applyFont="1" applyAlignment="1">
      <alignment horizontal="left" vertical="top" wrapText="1"/>
    </xf>
    <xf numFmtId="4" fontId="26" fillId="0" borderId="0" xfId="3" applyNumberFormat="1" applyFont="1" applyAlignment="1">
      <alignment horizontal="right" vertical="top" wrapText="1"/>
    </xf>
    <xf numFmtId="166" fontId="26" fillId="0" borderId="0" xfId="3" applyNumberFormat="1" applyFont="1" applyAlignment="1">
      <alignment horizontal="right" vertical="top"/>
    </xf>
    <xf numFmtId="166" fontId="26" fillId="0" borderId="0" xfId="3" applyNumberFormat="1" applyFont="1" applyAlignment="1">
      <alignment horizontal="right" vertical="top" wrapText="1"/>
    </xf>
    <xf numFmtId="166" fontId="19" fillId="0" borderId="0" xfId="3" applyNumberFormat="1" applyFont="1" applyAlignment="1">
      <alignment horizontal="right" vertical="top" wrapText="1"/>
    </xf>
    <xf numFmtId="0" fontId="13" fillId="0" borderId="0" xfId="3" applyFont="1" applyAlignment="1">
      <alignment horizontal="center" vertical="top"/>
    </xf>
    <xf numFmtId="49" fontId="13" fillId="0" borderId="0" xfId="3" quotePrefix="1" applyNumberFormat="1" applyFont="1" applyAlignment="1">
      <alignment horizontal="left" vertical="top" wrapText="1"/>
    </xf>
    <xf numFmtId="0" fontId="24" fillId="0" borderId="0" xfId="4" applyAlignment="1">
      <alignment horizontal="left" vertical="center" wrapText="1"/>
    </xf>
    <xf numFmtId="0" fontId="24" fillId="0" borderId="0" xfId="4" applyAlignment="1">
      <alignment horizontal="right" wrapText="1"/>
    </xf>
    <xf numFmtId="0" fontId="13" fillId="0" borderId="0" xfId="5" applyFont="1"/>
    <xf numFmtId="4" fontId="24" fillId="0" borderId="0" xfId="4" applyNumberFormat="1" applyAlignment="1">
      <alignment horizontal="right" wrapText="1"/>
    </xf>
    <xf numFmtId="4" fontId="13" fillId="0" borderId="0" xfId="3" applyNumberFormat="1" applyFont="1"/>
    <xf numFmtId="166" fontId="18" fillId="0" borderId="0" xfId="3" applyNumberFormat="1" applyAlignment="1" applyProtection="1">
      <alignment horizontal="right" vertical="top" wrapText="1"/>
      <protection locked="0"/>
    </xf>
    <xf numFmtId="0" fontId="13" fillId="0" borderId="0" xfId="3" applyFont="1" applyAlignment="1">
      <alignment horizontal="left" vertical="top" wrapText="1"/>
    </xf>
    <xf numFmtId="49" fontId="13" fillId="0" borderId="0" xfId="3" applyNumberFormat="1" applyFont="1" applyAlignment="1">
      <alignment horizontal="center" vertical="top"/>
    </xf>
    <xf numFmtId="0" fontId="27" fillId="0" borderId="0" xfId="3" applyFont="1" applyAlignment="1">
      <alignment horizontal="left" vertical="top" wrapText="1"/>
    </xf>
    <xf numFmtId="0" fontId="17" fillId="0" borderId="0" xfId="3" applyFont="1" applyAlignment="1">
      <alignment horizontal="center" vertical="top"/>
    </xf>
    <xf numFmtId="0" fontId="8" fillId="0" borderId="0" xfId="3" applyFont="1" applyAlignment="1">
      <alignment horizontal="left" vertical="top" wrapText="1"/>
    </xf>
    <xf numFmtId="0" fontId="22" fillId="0" borderId="0" xfId="3" applyFont="1" applyAlignment="1">
      <alignment horizontal="left" vertical="top" wrapText="1"/>
    </xf>
    <xf numFmtId="0" fontId="19" fillId="0" borderId="0" xfId="3" applyFont="1" applyAlignment="1">
      <alignment horizontal="left" vertical="center" wrapText="1"/>
    </xf>
    <xf numFmtId="0" fontId="19" fillId="0" borderId="7" xfId="3" applyFont="1" applyBorder="1" applyAlignment="1">
      <alignment horizontal="left" vertical="center"/>
    </xf>
    <xf numFmtId="165" fontId="19" fillId="0" borderId="7" xfId="3" applyNumberFormat="1" applyFont="1" applyBorder="1" applyAlignment="1">
      <alignment horizontal="right" vertical="center"/>
    </xf>
    <xf numFmtId="0" fontId="13" fillId="0" borderId="0" xfId="3" applyFont="1"/>
    <xf numFmtId="0" fontId="13" fillId="0" borderId="0" xfId="3" applyFont="1" applyAlignment="1">
      <alignment horizontal="right"/>
    </xf>
    <xf numFmtId="0" fontId="13" fillId="0" borderId="0" xfId="3" applyFont="1" applyAlignment="1">
      <alignment horizontal="center"/>
    </xf>
    <xf numFmtId="4" fontId="13" fillId="0" borderId="0" xfId="3" applyNumberFormat="1" applyFont="1" applyAlignment="1">
      <alignment horizontal="right"/>
    </xf>
    <xf numFmtId="4" fontId="13" fillId="0" borderId="0" xfId="3" applyNumberFormat="1" applyFont="1" applyAlignment="1">
      <alignment horizontal="center"/>
    </xf>
    <xf numFmtId="0" fontId="18" fillId="0" borderId="0" xfId="3"/>
    <xf numFmtId="0" fontId="22" fillId="0" borderId="0" xfId="3" applyFont="1" applyAlignment="1">
      <alignment horizontal="left"/>
    </xf>
    <xf numFmtId="0" fontId="22" fillId="0" borderId="0" xfId="3" applyFont="1"/>
    <xf numFmtId="0" fontId="22" fillId="0" borderId="0" xfId="3" applyFont="1" applyAlignment="1">
      <alignment horizontal="right"/>
    </xf>
    <xf numFmtId="0" fontId="22" fillId="0" borderId="0" xfId="3" quotePrefix="1" applyFont="1" applyAlignment="1">
      <alignment horizontal="left"/>
    </xf>
    <xf numFmtId="0" fontId="29" fillId="0" borderId="0" xfId="6" applyFont="1"/>
    <xf numFmtId="0" fontId="19" fillId="0" borderId="0" xfId="6" applyFont="1" applyAlignment="1">
      <alignment horizontal="left" vertical="distributed"/>
    </xf>
    <xf numFmtId="0" fontId="19" fillId="0" borderId="0" xfId="6" applyFont="1" applyAlignment="1">
      <alignment horizontal="justify"/>
    </xf>
    <xf numFmtId="4" fontId="18" fillId="0" borderId="0" xfId="3" applyNumberFormat="1"/>
    <xf numFmtId="167" fontId="22" fillId="0" borderId="0" xfId="3" applyNumberFormat="1" applyFont="1" applyAlignment="1">
      <alignment horizontal="left" wrapText="1"/>
    </xf>
    <xf numFmtId="167" fontId="22" fillId="0" borderId="0" xfId="3" applyNumberFormat="1" applyFont="1" applyAlignment="1">
      <alignment horizontal="left"/>
    </xf>
    <xf numFmtId="0" fontId="19" fillId="0" borderId="8" xfId="3" applyFont="1" applyBorder="1" applyAlignment="1">
      <alignment horizontal="center" vertical="top" wrapText="1"/>
    </xf>
    <xf numFmtId="0" fontId="19" fillId="0" borderId="8" xfId="3" applyFont="1" applyBorder="1" applyAlignment="1">
      <alignment horizontal="center" wrapText="1"/>
    </xf>
    <xf numFmtId="0" fontId="19" fillId="0" borderId="8" xfId="3" applyFont="1" applyBorder="1" applyAlignment="1">
      <alignment horizontal="right" wrapText="1"/>
    </xf>
    <xf numFmtId="4" fontId="19" fillId="0" borderId="8" xfId="3" applyNumberFormat="1" applyFont="1" applyBorder="1" applyAlignment="1">
      <alignment horizontal="center"/>
    </xf>
    <xf numFmtId="0" fontId="19" fillId="0" borderId="0" xfId="3" quotePrefix="1" applyFont="1" applyAlignment="1">
      <alignment horizontal="left" vertical="top" wrapText="1"/>
    </xf>
    <xf numFmtId="0" fontId="19" fillId="0" borderId="0" xfId="3" applyFont="1" applyAlignment="1">
      <alignment wrapText="1"/>
    </xf>
    <xf numFmtId="0" fontId="19" fillId="0" borderId="0" xfId="3" applyFont="1" applyAlignment="1">
      <alignment horizontal="right" wrapText="1"/>
    </xf>
    <xf numFmtId="4" fontId="19" fillId="0" borderId="0" xfId="3" applyNumberFormat="1" applyFont="1"/>
    <xf numFmtId="16" fontId="13" fillId="0" borderId="0" xfId="3" quotePrefix="1" applyNumberFormat="1" applyFont="1" applyAlignment="1">
      <alignment horizontal="left" vertical="top" wrapText="1"/>
    </xf>
    <xf numFmtId="0" fontId="30" fillId="0" borderId="0" xfId="4" applyFont="1" applyAlignment="1">
      <alignment horizontal="left" vertical="center" wrapText="1"/>
    </xf>
    <xf numFmtId="0" fontId="30" fillId="0" borderId="0" xfId="4" applyFont="1" applyAlignment="1">
      <alignment horizontal="right" wrapText="1"/>
    </xf>
    <xf numFmtId="0" fontId="13" fillId="0" borderId="0" xfId="1"/>
    <xf numFmtId="4" fontId="30" fillId="0" borderId="0" xfId="4" applyNumberFormat="1" applyFont="1" applyAlignment="1">
      <alignment horizontal="right" wrapText="1"/>
    </xf>
    <xf numFmtId="0" fontId="13" fillId="0" borderId="0" xfId="1" applyAlignment="1">
      <alignment wrapText="1"/>
    </xf>
    <xf numFmtId="4" fontId="13" fillId="0" borderId="0" xfId="3" applyNumberFormat="1" applyFont="1" applyAlignment="1">
      <alignment wrapText="1"/>
    </xf>
    <xf numFmtId="0" fontId="18" fillId="0" borderId="0" xfId="3" applyAlignment="1">
      <alignment wrapText="1"/>
    </xf>
    <xf numFmtId="0" fontId="13" fillId="0" borderId="0" xfId="3" applyFont="1" applyAlignment="1">
      <alignment wrapText="1"/>
    </xf>
    <xf numFmtId="0" fontId="13" fillId="0" borderId="0" xfId="3" quotePrefix="1" applyFont="1" applyAlignment="1">
      <alignment horizontal="left" vertical="top" wrapText="1"/>
    </xf>
    <xf numFmtId="0" fontId="13" fillId="0" borderId="0" xfId="3" applyFont="1" applyAlignment="1">
      <alignment vertical="top" wrapText="1"/>
    </xf>
    <xf numFmtId="0" fontId="13" fillId="0" borderId="0" xfId="3" applyFont="1" applyAlignment="1">
      <alignment horizontal="right" wrapText="1"/>
    </xf>
    <xf numFmtId="2" fontId="18" fillId="0" borderId="0" xfId="3" applyNumberFormat="1"/>
    <xf numFmtId="0" fontId="31" fillId="0" borderId="0" xfId="4" applyFont="1" applyAlignment="1">
      <alignment horizontal="left" vertical="center" wrapText="1"/>
    </xf>
    <xf numFmtId="4" fontId="21" fillId="0" borderId="0" xfId="3" applyNumberFormat="1" applyFont="1"/>
    <xf numFmtId="0" fontId="19" fillId="0" borderId="0" xfId="3" applyFont="1"/>
    <xf numFmtId="0" fontId="13" fillId="0" borderId="8" xfId="3" applyFont="1" applyBorder="1"/>
    <xf numFmtId="0" fontId="13" fillId="0" borderId="8" xfId="3" applyFont="1" applyBorder="1" applyAlignment="1">
      <alignment horizontal="right"/>
    </xf>
    <xf numFmtId="4" fontId="18" fillId="0" borderId="8" xfId="3" applyNumberFormat="1" applyBorder="1"/>
    <xf numFmtId="0" fontId="29" fillId="0" borderId="0" xfId="6" applyFont="1" applyAlignment="1">
      <alignment horizontal="left" vertical="distributed"/>
    </xf>
    <xf numFmtId="0" fontId="29" fillId="0" borderId="0" xfId="6" applyFont="1" applyAlignment="1">
      <alignment horizontal="justify"/>
    </xf>
    <xf numFmtId="2" fontId="29" fillId="0" borderId="0" xfId="3" applyNumberFormat="1" applyFont="1" applyAlignment="1">
      <alignment horizontal="left"/>
    </xf>
    <xf numFmtId="0" fontId="32" fillId="0" borderId="0" xfId="3" quotePrefix="1" applyFont="1" applyAlignment="1">
      <alignment horizontal="left" vertical="top" wrapText="1"/>
    </xf>
    <xf numFmtId="0" fontId="32" fillId="0" borderId="0" xfId="3" applyFont="1" applyAlignment="1">
      <alignment wrapText="1"/>
    </xf>
    <xf numFmtId="4" fontId="33" fillId="0" borderId="0" xfId="3" applyNumberFormat="1" applyFont="1"/>
    <xf numFmtId="4" fontId="34" fillId="0" borderId="0" xfId="3" applyNumberFormat="1" applyFont="1"/>
    <xf numFmtId="4" fontId="35" fillId="0" borderId="0" xfId="4" applyNumberFormat="1" applyFont="1" applyAlignment="1">
      <alignment horizontal="right" wrapText="1"/>
    </xf>
    <xf numFmtId="0" fontId="13" fillId="0" borderId="9" xfId="3" applyFont="1" applyBorder="1" applyAlignment="1">
      <alignment horizontal="center" vertical="top"/>
    </xf>
    <xf numFmtId="0" fontId="13" fillId="0" borderId="9" xfId="3" applyFont="1" applyBorder="1"/>
    <xf numFmtId="0" fontId="13" fillId="0" borderId="9" xfId="3" applyFont="1" applyBorder="1" applyAlignment="1">
      <alignment horizontal="right"/>
    </xf>
    <xf numFmtId="4" fontId="13" fillId="0" borderId="9" xfId="3" applyNumberFormat="1" applyFont="1" applyBorder="1"/>
    <xf numFmtId="4" fontId="13" fillId="0" borderId="8" xfId="3" applyNumberFormat="1" applyFont="1" applyBorder="1"/>
    <xf numFmtId="0" fontId="13" fillId="0" borderId="0" xfId="1" applyAlignment="1">
      <alignment horizontal="center" vertical="top"/>
    </xf>
    <xf numFmtId="166" fontId="13" fillId="0" borderId="0" xfId="1" applyNumberFormat="1" applyAlignment="1">
      <alignment horizontal="right" vertical="top" wrapText="1" indent="1"/>
    </xf>
    <xf numFmtId="166" fontId="13" fillId="0" borderId="0" xfId="1" applyNumberFormat="1" applyAlignment="1">
      <alignment horizontal="right" vertical="top"/>
    </xf>
    <xf numFmtId="4" fontId="13" fillId="0" borderId="0" xfId="1" applyNumberFormat="1" applyAlignment="1">
      <alignment horizontal="right" vertical="top" wrapText="1" indent="1"/>
    </xf>
    <xf numFmtId="49" fontId="13" fillId="0" borderId="0" xfId="1" applyNumberFormat="1" applyAlignment="1">
      <alignment horizontal="center" vertical="top"/>
    </xf>
    <xf numFmtId="0" fontId="13" fillId="0" borderId="0" xfId="1" applyAlignment="1">
      <alignment horizontal="left" vertical="top" wrapText="1"/>
    </xf>
    <xf numFmtId="166" fontId="19" fillId="0" borderId="0" xfId="1" applyNumberFormat="1" applyFont="1" applyAlignment="1">
      <alignment horizontal="right" vertical="top"/>
    </xf>
    <xf numFmtId="165" fontId="19" fillId="0" borderId="1" xfId="1" applyNumberFormat="1" applyFont="1" applyBorder="1" applyAlignment="1">
      <alignment horizontal="right" vertical="center"/>
    </xf>
    <xf numFmtId="0" fontId="19" fillId="0" borderId="2" xfId="1" applyFont="1" applyBorder="1" applyAlignment="1">
      <alignment horizontal="left" vertical="center"/>
    </xf>
    <xf numFmtId="165" fontId="19" fillId="0" borderId="3" xfId="1" applyNumberFormat="1" applyFont="1" applyBorder="1" applyAlignment="1">
      <alignment horizontal="right" vertical="center"/>
    </xf>
    <xf numFmtId="0" fontId="19" fillId="0" borderId="4" xfId="1" applyFont="1" applyBorder="1" applyAlignment="1">
      <alignment horizontal="left" vertical="center" wrapText="1"/>
    </xf>
    <xf numFmtId="0" fontId="23" fillId="0" borderId="0" xfId="1" applyFont="1" applyAlignment="1">
      <alignment horizontal="left" vertical="top" wrapText="1"/>
    </xf>
    <xf numFmtId="0" fontId="19" fillId="0" borderId="0" xfId="1" applyFont="1" applyAlignment="1">
      <alignment horizontal="left" vertical="top" wrapText="1"/>
    </xf>
    <xf numFmtId="166" fontId="19" fillId="0" borderId="0" xfId="1" applyNumberFormat="1" applyFont="1" applyAlignment="1">
      <alignment horizontal="right" vertical="top" wrapText="1" indent="1"/>
    </xf>
    <xf numFmtId="166" fontId="13" fillId="0" borderId="0" xfId="1" applyNumberFormat="1" applyAlignment="1" applyProtection="1">
      <alignment horizontal="right" vertical="top" wrapText="1" indent="1"/>
      <protection locked="0"/>
    </xf>
    <xf numFmtId="166" fontId="13" fillId="0" borderId="0" xfId="1" applyNumberFormat="1" applyAlignment="1" applyProtection="1">
      <alignment horizontal="right" vertical="top"/>
      <protection locked="0"/>
    </xf>
    <xf numFmtId="0" fontId="26" fillId="0" borderId="0" xfId="1" applyFont="1" applyAlignment="1">
      <alignment horizontal="center" vertical="top"/>
    </xf>
    <xf numFmtId="166" fontId="26" fillId="0" borderId="0" xfId="1" applyNumberFormat="1" applyFont="1" applyAlignment="1">
      <alignment horizontal="right" vertical="top" wrapText="1" indent="1"/>
    </xf>
    <xf numFmtId="166" fontId="26" fillId="0" borderId="0" xfId="1" applyNumberFormat="1" applyFont="1" applyAlignment="1">
      <alignment horizontal="right" vertical="top"/>
    </xf>
    <xf numFmtId="4" fontId="26" fillId="0" borderId="0" xfId="1" applyNumberFormat="1" applyFont="1" applyAlignment="1">
      <alignment horizontal="right" vertical="top" wrapText="1" indent="1"/>
    </xf>
    <xf numFmtId="49" fontId="26" fillId="0" borderId="0" xfId="1" applyNumberFormat="1" applyFont="1" applyAlignment="1">
      <alignment horizontal="center" vertical="top"/>
    </xf>
    <xf numFmtId="0" fontId="26" fillId="0" borderId="0" xfId="1" applyFont="1" applyAlignment="1">
      <alignment horizontal="left" vertical="top" wrapText="1"/>
    </xf>
    <xf numFmtId="0" fontId="26" fillId="0" borderId="0" xfId="1" applyFont="1" applyAlignment="1">
      <alignment horizontal="center" vertical="center" wrapText="1"/>
    </xf>
    <xf numFmtId="166" fontId="26" fillId="4" borderId="5" xfId="1" applyNumberFormat="1" applyFont="1" applyFill="1" applyBorder="1" applyAlignment="1">
      <alignment horizontal="center" vertical="center" wrapText="1"/>
    </xf>
    <xf numFmtId="166" fontId="26" fillId="4" borderId="6" xfId="1" applyNumberFormat="1" applyFont="1" applyFill="1" applyBorder="1" applyAlignment="1">
      <alignment horizontal="center" vertical="center" wrapText="1"/>
    </xf>
    <xf numFmtId="4" fontId="26" fillId="4" borderId="5" xfId="1" applyNumberFormat="1" applyFont="1" applyFill="1" applyBorder="1" applyAlignment="1">
      <alignment horizontal="center" vertical="center" wrapText="1"/>
    </xf>
    <xf numFmtId="49" fontId="26" fillId="4" borderId="5" xfId="1" applyNumberFormat="1" applyFont="1" applyFill="1" applyBorder="1" applyAlignment="1">
      <alignment horizontal="center" vertical="center" wrapText="1"/>
    </xf>
    <xf numFmtId="0" fontId="26" fillId="4" borderId="5" xfId="1" applyFont="1" applyFill="1" applyBorder="1" applyAlignment="1">
      <alignment horizontal="center" vertical="center" wrapText="1"/>
    </xf>
    <xf numFmtId="0" fontId="21" fillId="0" borderId="0" xfId="1" applyFont="1" applyAlignment="1">
      <alignment horizontal="center" vertical="top"/>
    </xf>
    <xf numFmtId="166" fontId="21" fillId="0" borderId="0" xfId="1" applyNumberFormat="1" applyFont="1" applyAlignment="1">
      <alignment horizontal="right" vertical="top" wrapText="1" indent="1"/>
    </xf>
    <xf numFmtId="166" fontId="21" fillId="0" borderId="0" xfId="1" applyNumberFormat="1" applyFont="1" applyAlignment="1">
      <alignment horizontal="right" vertical="top"/>
    </xf>
    <xf numFmtId="4" fontId="21" fillId="0" borderId="0" xfId="1" applyNumberFormat="1" applyFont="1" applyAlignment="1">
      <alignment horizontal="right" vertical="top" wrapText="1" indent="1"/>
    </xf>
    <xf numFmtId="49" fontId="21" fillId="0" borderId="0" xfId="1" applyNumberFormat="1" applyFont="1" applyAlignment="1">
      <alignment horizontal="center" vertical="top"/>
    </xf>
    <xf numFmtId="0" fontId="21" fillId="0" borderId="0" xfId="1" applyFont="1" applyAlignment="1">
      <alignment horizontal="left" vertical="top" wrapText="1"/>
    </xf>
    <xf numFmtId="0" fontId="13" fillId="0" borderId="0" xfId="1" applyAlignment="1">
      <alignment horizontal="left" vertical="top"/>
    </xf>
    <xf numFmtId="49" fontId="19" fillId="0" borderId="0" xfId="1" applyNumberFormat="1" applyFont="1" applyAlignment="1">
      <alignment horizontal="left" vertical="top"/>
    </xf>
    <xf numFmtId="49" fontId="13" fillId="0" borderId="0" xfId="1" applyNumberFormat="1" applyAlignment="1">
      <alignment horizontal="left" vertical="top"/>
    </xf>
    <xf numFmtId="166" fontId="13" fillId="0" borderId="0" xfId="1" applyNumberFormat="1" applyAlignment="1">
      <alignment horizontal="left" vertical="top"/>
    </xf>
    <xf numFmtId="0" fontId="21" fillId="0" borderId="0" xfId="1" applyFont="1" applyAlignment="1">
      <alignment horizontal="left" vertical="center"/>
    </xf>
    <xf numFmtId="0" fontId="19" fillId="0" borderId="0" xfId="1" applyFont="1" applyAlignment="1">
      <alignment horizontal="left" vertical="top"/>
    </xf>
    <xf numFmtId="166" fontId="19" fillId="0" borderId="0" xfId="1" applyNumberFormat="1" applyFont="1" applyAlignment="1" applyProtection="1">
      <alignment horizontal="right" vertical="top"/>
      <protection locked="0"/>
    </xf>
    <xf numFmtId="166" fontId="19" fillId="0" borderId="0" xfId="1" applyNumberFormat="1" applyFont="1" applyAlignment="1" applyProtection="1">
      <alignment horizontal="right" vertical="top" wrapText="1" indent="1"/>
      <protection locked="0"/>
    </xf>
    <xf numFmtId="49" fontId="13" fillId="0" borderId="0" xfId="1" applyNumberFormat="1" applyAlignment="1">
      <alignment horizontal="center"/>
    </xf>
    <xf numFmtId="4" fontId="13" fillId="0" borderId="0" xfId="1" applyNumberFormat="1" applyAlignment="1">
      <alignment horizontal="right" wrapText="1"/>
    </xf>
    <xf numFmtId="166" fontId="13" fillId="0" borderId="0" xfId="1" applyNumberFormat="1" applyAlignment="1">
      <alignment horizontal="right"/>
    </xf>
    <xf numFmtId="166" fontId="13" fillId="0" borderId="0" xfId="1" applyNumberFormat="1" applyAlignment="1">
      <alignment horizontal="right" wrapText="1"/>
    </xf>
    <xf numFmtId="166" fontId="13" fillId="0" borderId="0" xfId="1" applyNumberFormat="1" applyAlignment="1" applyProtection="1">
      <alignment horizontal="right"/>
      <protection locked="0"/>
    </xf>
    <xf numFmtId="166" fontId="13" fillId="0" borderId="0" xfId="1" applyNumberFormat="1" applyAlignment="1" applyProtection="1">
      <alignment horizontal="right" wrapText="1"/>
      <protection locked="0"/>
    </xf>
    <xf numFmtId="0" fontId="19" fillId="0" borderId="10" xfId="1" applyFont="1" applyBorder="1" applyAlignment="1">
      <alignment horizontal="left" vertical="center"/>
    </xf>
    <xf numFmtId="165" fontId="19" fillId="0" borderId="10" xfId="1" applyNumberFormat="1" applyFont="1" applyBorder="1" applyAlignment="1">
      <alignment horizontal="right" vertical="center"/>
    </xf>
    <xf numFmtId="49" fontId="19" fillId="0" borderId="0" xfId="1" applyNumberFormat="1" applyFont="1" applyAlignment="1">
      <alignment horizontal="center" vertical="top"/>
    </xf>
    <xf numFmtId="49" fontId="19" fillId="0" borderId="0" xfId="1" applyNumberFormat="1" applyFont="1" applyAlignment="1">
      <alignment horizontal="center"/>
    </xf>
    <xf numFmtId="4" fontId="19" fillId="0" borderId="0" xfId="1" applyNumberFormat="1" applyFont="1" applyAlignment="1">
      <alignment horizontal="right" wrapText="1"/>
    </xf>
    <xf numFmtId="166" fontId="19" fillId="0" borderId="0" xfId="1" applyNumberFormat="1" applyFont="1" applyAlignment="1">
      <alignment horizontal="right"/>
    </xf>
    <xf numFmtId="166" fontId="19" fillId="0" borderId="0" xfId="1" applyNumberFormat="1" applyFont="1" applyAlignment="1">
      <alignment horizontal="right" wrapText="1"/>
    </xf>
    <xf numFmtId="0" fontId="19" fillId="0" borderId="0" xfId="1" applyFont="1" applyAlignment="1">
      <alignment horizontal="center" vertical="top"/>
    </xf>
    <xf numFmtId="4" fontId="13" fillId="0" borderId="2" xfId="1" applyNumberFormat="1" applyBorder="1" applyAlignment="1">
      <alignment horizontal="right" vertical="top" wrapText="1" indent="1"/>
    </xf>
    <xf numFmtId="166" fontId="19" fillId="0" borderId="11" xfId="1" applyNumberFormat="1" applyFont="1" applyBorder="1" applyAlignment="1">
      <alignment horizontal="right" vertical="top"/>
    </xf>
    <xf numFmtId="166" fontId="19" fillId="0" borderId="12" xfId="1" applyNumberFormat="1" applyFont="1" applyBorder="1" applyAlignment="1">
      <alignment horizontal="right" vertical="top" wrapText="1" indent="1"/>
    </xf>
    <xf numFmtId="166" fontId="19" fillId="0" borderId="11" xfId="1" applyNumberFormat="1" applyFont="1" applyBorder="1" applyAlignment="1" applyProtection="1">
      <alignment horizontal="right" vertical="top"/>
      <protection locked="0"/>
    </xf>
    <xf numFmtId="166" fontId="19" fillId="0" borderId="12" xfId="1" applyNumberFormat="1" applyFont="1" applyBorder="1" applyAlignment="1" applyProtection="1">
      <alignment horizontal="right" vertical="top" wrapText="1" indent="1"/>
      <protection locked="0"/>
    </xf>
    <xf numFmtId="49" fontId="13" fillId="0" borderId="2" xfId="1" applyNumberFormat="1" applyBorder="1" applyAlignment="1">
      <alignment horizontal="center" vertical="top"/>
    </xf>
    <xf numFmtId="4" fontId="13" fillId="0" borderId="11" xfId="1" applyNumberFormat="1" applyBorder="1" applyAlignment="1">
      <alignment horizontal="right" vertical="top" wrapText="1" indent="1"/>
    </xf>
    <xf numFmtId="0" fontId="19" fillId="0" borderId="1" xfId="1" applyFont="1" applyBorder="1" applyAlignment="1">
      <alignment horizontal="left" vertical="top" wrapText="1"/>
    </xf>
    <xf numFmtId="49" fontId="22" fillId="0" borderId="0" xfId="3" applyNumberFormat="1" applyFont="1" applyAlignment="1">
      <alignment horizontal="center"/>
    </xf>
    <xf numFmtId="0" fontId="20" fillId="0" borderId="0" xfId="3" applyFont="1" applyFill="1" applyAlignment="1">
      <alignment horizontal="center" vertical="center" wrapText="1"/>
    </xf>
    <xf numFmtId="49" fontId="20" fillId="0" borderId="0" xfId="3" applyNumberFormat="1" applyFont="1" applyFill="1" applyBorder="1" applyAlignment="1">
      <alignment horizontal="center" vertical="center" wrapText="1"/>
    </xf>
    <xf numFmtId="0" fontId="20" fillId="0" borderId="0" xfId="3" applyFont="1" applyFill="1" applyBorder="1" applyAlignment="1">
      <alignment horizontal="center" vertical="center" wrapText="1"/>
    </xf>
    <xf numFmtId="4" fontId="20" fillId="0" borderId="0" xfId="3" applyNumberFormat="1" applyFont="1" applyFill="1" applyBorder="1" applyAlignment="1">
      <alignment horizontal="center" vertical="center" wrapText="1"/>
    </xf>
    <xf numFmtId="166" fontId="20" fillId="0" borderId="0" xfId="3" applyNumberFormat="1" applyFont="1" applyFill="1" applyBorder="1" applyAlignment="1">
      <alignment horizontal="center" vertical="center" wrapText="1"/>
    </xf>
    <xf numFmtId="49" fontId="13" fillId="0" borderId="0" xfId="3" applyNumberFormat="1" applyFont="1" applyFill="1" applyBorder="1" applyAlignment="1">
      <alignment horizontal="center" vertical="center" wrapText="1"/>
    </xf>
    <xf numFmtId="4" fontId="13" fillId="0" borderId="0" xfId="3" applyNumberFormat="1" applyFont="1" applyFill="1" applyBorder="1" applyAlignment="1">
      <alignment horizontal="center" vertical="center" wrapText="1"/>
    </xf>
    <xf numFmtId="166" fontId="13" fillId="0" borderId="0" xfId="3" applyNumberFormat="1" applyFont="1" applyFill="1" applyBorder="1" applyAlignment="1">
      <alignment horizontal="center" vertical="center" wrapText="1"/>
    </xf>
    <xf numFmtId="0" fontId="13" fillId="0" borderId="0" xfId="3" applyFont="1" applyFill="1" applyAlignment="1">
      <alignment horizontal="center" vertical="center" wrapText="1"/>
    </xf>
    <xf numFmtId="0" fontId="13" fillId="0" borderId="0" xfId="3" applyFont="1" applyFill="1" applyBorder="1" applyAlignment="1">
      <alignment horizontal="left" vertical="center" wrapText="1"/>
    </xf>
    <xf numFmtId="49" fontId="13" fillId="0" borderId="1" xfId="3" applyNumberFormat="1" applyFont="1" applyFill="1" applyBorder="1" applyAlignment="1">
      <alignment horizontal="center" vertical="center" wrapText="1"/>
    </xf>
    <xf numFmtId="0" fontId="13" fillId="0" borderId="1" xfId="3" applyFont="1" applyFill="1" applyBorder="1" applyAlignment="1">
      <alignment horizontal="left" vertical="center" wrapText="1"/>
    </xf>
    <xf numFmtId="4" fontId="13" fillId="0" borderId="1" xfId="3" applyNumberFormat="1" applyFont="1" applyFill="1" applyBorder="1" applyAlignment="1">
      <alignment horizontal="center" vertical="center" wrapText="1"/>
    </xf>
    <xf numFmtId="166" fontId="13" fillId="0" borderId="1" xfId="3" applyNumberFormat="1" applyFont="1" applyFill="1" applyBorder="1" applyAlignment="1">
      <alignment horizontal="center" vertical="center" wrapText="1"/>
    </xf>
    <xf numFmtId="0" fontId="20" fillId="0" borderId="0" xfId="3" applyFont="1" applyAlignment="1">
      <alignment horizontal="center" vertical="center"/>
    </xf>
    <xf numFmtId="49" fontId="20" fillId="0" borderId="0" xfId="3" applyNumberFormat="1" applyFont="1" applyAlignment="1">
      <alignment horizontal="center" vertical="center"/>
    </xf>
    <xf numFmtId="4" fontId="20" fillId="0" borderId="0" xfId="3" applyNumberFormat="1" applyFont="1" applyAlignment="1">
      <alignment horizontal="right" vertical="center" wrapText="1"/>
    </xf>
    <xf numFmtId="166" fontId="20" fillId="0" borderId="0" xfId="3" applyNumberFormat="1" applyFont="1" applyAlignment="1">
      <alignment horizontal="right" vertical="center"/>
    </xf>
    <xf numFmtId="166" fontId="20" fillId="0" borderId="0" xfId="3" applyNumberFormat="1" applyFont="1" applyAlignment="1">
      <alignment horizontal="right" vertical="center" wrapText="1"/>
    </xf>
    <xf numFmtId="0" fontId="8" fillId="0" borderId="0" xfId="1" applyFont="1" applyAlignment="1">
      <alignment horizontal="left" vertical="top" wrapText="1"/>
    </xf>
    <xf numFmtId="49" fontId="13" fillId="0" borderId="0" xfId="1" applyNumberFormat="1" applyAlignment="1">
      <alignment horizontal="center" vertical="top"/>
    </xf>
    <xf numFmtId="0" fontId="13" fillId="0" borderId="0" xfId="1" applyAlignment="1">
      <alignment horizontal="left" vertical="top" wrapText="1"/>
    </xf>
    <xf numFmtId="0" fontId="23" fillId="0" borderId="0" xfId="1" applyFont="1" applyAlignment="1">
      <alignment horizontal="left" vertical="top" wrapText="1"/>
    </xf>
    <xf numFmtId="49" fontId="13" fillId="0" borderId="0" xfId="1" applyNumberFormat="1" applyFill="1" applyAlignment="1">
      <alignment horizontal="center" vertical="top"/>
    </xf>
    <xf numFmtId="0" fontId="13" fillId="0" borderId="0" xfId="1" applyFill="1" applyAlignment="1">
      <alignment horizontal="left" vertical="top" wrapText="1"/>
    </xf>
    <xf numFmtId="166" fontId="13" fillId="5" borderId="0" xfId="1" applyNumberFormat="1" applyFill="1" applyAlignment="1" applyProtection="1">
      <alignment horizontal="right" wrapText="1"/>
      <protection locked="0"/>
    </xf>
    <xf numFmtId="0" fontId="13" fillId="0" borderId="0" xfId="1" applyFill="1" applyAlignment="1">
      <alignment horizontal="center" vertical="top"/>
    </xf>
    <xf numFmtId="4" fontId="13" fillId="5" borderId="0" xfId="1" applyNumberFormat="1" applyFill="1" applyAlignment="1">
      <alignment horizontal="right" vertical="top" wrapText="1" indent="1"/>
    </xf>
    <xf numFmtId="166" fontId="13" fillId="5" borderId="0" xfId="1" applyNumberFormat="1" applyFill="1" applyAlignment="1">
      <alignment horizontal="right" vertical="top"/>
    </xf>
    <xf numFmtId="166" fontId="13" fillId="5" borderId="0" xfId="1" applyNumberFormat="1" applyFill="1" applyAlignment="1">
      <alignment horizontal="right" vertical="top" wrapText="1" indent="1"/>
    </xf>
    <xf numFmtId="0" fontId="6" fillId="0" borderId="0" xfId="0" applyFont="1" applyAlignment="1">
      <alignment horizontal="left" vertical="center" wrapText="1"/>
    </xf>
    <xf numFmtId="49" fontId="22" fillId="0" borderId="0" xfId="1" applyNumberFormat="1" applyFont="1" applyAlignment="1">
      <alignment horizontal="center"/>
    </xf>
    <xf numFmtId="0" fontId="22" fillId="0" borderId="0" xfId="1" applyFont="1" applyAlignment="1">
      <alignment horizontal="center"/>
    </xf>
    <xf numFmtId="49" fontId="22" fillId="0" borderId="0" xfId="3" applyNumberFormat="1" applyFont="1" applyAlignment="1">
      <alignment horizontal="center"/>
    </xf>
    <xf numFmtId="0" fontId="22" fillId="0" borderId="0" xfId="3" applyFont="1" applyAlignment="1">
      <alignment wrapText="1"/>
    </xf>
    <xf numFmtId="0" fontId="18" fillId="0" borderId="0" xfId="3"/>
    <xf numFmtId="49" fontId="13" fillId="0" borderId="2" xfId="3"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49" fontId="19" fillId="0" borderId="2" xfId="3" applyNumberFormat="1" applyFont="1" applyBorder="1" applyAlignment="1">
      <alignment horizontal="center" vertical="center" wrapText="1"/>
    </xf>
    <xf numFmtId="0" fontId="36" fillId="0" borderId="11" xfId="0" applyFont="1" applyBorder="1" applyAlignment="1">
      <alignment vertical="center" wrapText="1"/>
    </xf>
    <xf numFmtId="0" fontId="36" fillId="0" borderId="12" xfId="0" applyFont="1" applyBorder="1" applyAlignment="1">
      <alignment vertical="center" wrapText="1"/>
    </xf>
    <xf numFmtId="4" fontId="13" fillId="5" borderId="0" xfId="1" applyNumberFormat="1" applyFill="1" applyAlignment="1">
      <alignment wrapText="1"/>
    </xf>
    <xf numFmtId="49" fontId="13" fillId="5" borderId="0" xfId="1" applyNumberFormat="1" applyFill="1" applyAlignment="1">
      <alignment horizontal="center" vertical="top"/>
    </xf>
    <xf numFmtId="0" fontId="13" fillId="5" borderId="0" xfId="1" applyFill="1" applyAlignment="1">
      <alignment horizontal="left" vertical="top" wrapText="1"/>
    </xf>
    <xf numFmtId="49" fontId="13" fillId="5" borderId="0" xfId="1" applyNumberFormat="1" applyFill="1" applyAlignment="1">
      <alignment horizontal="center"/>
    </xf>
    <xf numFmtId="4" fontId="13" fillId="5" borderId="0" xfId="1" applyNumberFormat="1" applyFill="1" applyAlignment="1">
      <alignment vertical="top" wrapText="1"/>
    </xf>
    <xf numFmtId="0" fontId="19" fillId="5" borderId="0" xfId="1" applyFont="1" applyFill="1" applyAlignment="1">
      <alignment horizontal="left" vertical="top" wrapText="1"/>
    </xf>
    <xf numFmtId="0" fontId="23" fillId="5" borderId="0" xfId="1" applyFont="1" applyFill="1" applyAlignment="1">
      <alignment horizontal="left" vertical="top" wrapText="1"/>
    </xf>
  </cellXfs>
  <cellStyles count="7">
    <cellStyle name="Navadno" xfId="0" builtinId="0"/>
    <cellStyle name="Navadno 11" xfId="2" xr:uid="{00000000-0005-0000-0000-000001000000}"/>
    <cellStyle name="Navadno 2" xfId="1" xr:uid="{00000000-0005-0000-0000-000002000000}"/>
    <cellStyle name="Navadno 2 2" xfId="5" xr:uid="{00000000-0005-0000-0000-000003000000}"/>
    <cellStyle name="Navadno 3" xfId="3" xr:uid="{00000000-0005-0000-0000-000004000000}"/>
    <cellStyle name="Navadno_List1" xfId="4" xr:uid="{00000000-0005-0000-0000-000005000000}"/>
    <cellStyle name="Navadno_ZERZPH-5S0202_(popisi)-grad1"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workbookViewId="0">
      <selection activeCell="J25" sqref="J25"/>
    </sheetView>
  </sheetViews>
  <sheetFormatPr defaultRowHeight="15" x14ac:dyDescent="0.25"/>
  <cols>
    <col min="2" max="2" width="22.85546875" customWidth="1"/>
    <col min="3" max="5" width="17.7109375" customWidth="1"/>
  </cols>
  <sheetData>
    <row r="1" spans="1:5" x14ac:dyDescent="0.25">
      <c r="A1" s="1"/>
      <c r="C1" s="2"/>
      <c r="D1" s="3"/>
      <c r="E1" s="3"/>
    </row>
    <row r="2" spans="1:5" ht="18" x14ac:dyDescent="0.25">
      <c r="A2" s="4" t="s">
        <v>0</v>
      </c>
      <c r="B2" s="5" t="s">
        <v>28</v>
      </c>
      <c r="C2" s="6"/>
      <c r="D2" s="7"/>
      <c r="E2" s="7"/>
    </row>
    <row r="3" spans="1:5" ht="31.5" customHeight="1" x14ac:dyDescent="0.25">
      <c r="A3" s="4" t="s">
        <v>1</v>
      </c>
      <c r="B3" s="262" t="s">
        <v>29</v>
      </c>
      <c r="C3" s="262"/>
      <c r="D3" s="262"/>
      <c r="E3" s="262"/>
    </row>
    <row r="4" spans="1:5" x14ac:dyDescent="0.25">
      <c r="A4" s="1"/>
      <c r="B4" s="8"/>
      <c r="C4" s="8"/>
      <c r="D4" s="8"/>
      <c r="E4" s="8"/>
    </row>
    <row r="5" spans="1:5" x14ac:dyDescent="0.25">
      <c r="A5" s="1"/>
      <c r="B5" s="9" t="s">
        <v>772</v>
      </c>
      <c r="C5" s="10"/>
      <c r="D5" s="11"/>
      <c r="E5" s="11"/>
    </row>
    <row r="6" spans="1:5" x14ac:dyDescent="0.25">
      <c r="A6" s="1"/>
      <c r="B6" s="9"/>
      <c r="C6" s="10"/>
      <c r="D6" s="11"/>
      <c r="E6" s="11"/>
    </row>
    <row r="7" spans="1:5" ht="15.75" x14ac:dyDescent="0.25">
      <c r="A7" s="1"/>
      <c r="B7" s="12" t="s">
        <v>2</v>
      </c>
      <c r="C7" s="6"/>
      <c r="D7" s="7"/>
      <c r="E7" s="7"/>
    </row>
    <row r="8" spans="1:5" x14ac:dyDescent="0.25">
      <c r="A8" s="1"/>
      <c r="C8" s="2"/>
      <c r="D8" s="3"/>
      <c r="E8" s="3"/>
    </row>
    <row r="9" spans="1:5" x14ac:dyDescent="0.25">
      <c r="A9" s="13" t="s">
        <v>3</v>
      </c>
      <c r="B9" s="14" t="s">
        <v>4</v>
      </c>
      <c r="C9" s="15" t="s">
        <v>5</v>
      </c>
      <c r="D9" s="16" t="s">
        <v>6</v>
      </c>
      <c r="E9" s="16" t="s">
        <v>7</v>
      </c>
    </row>
    <row r="10" spans="1:5" ht="36" customHeight="1" x14ac:dyDescent="0.25">
      <c r="A10" s="17">
        <v>3</v>
      </c>
      <c r="B10" s="42" t="s">
        <v>8</v>
      </c>
      <c r="C10" s="19"/>
      <c r="D10" s="19"/>
      <c r="E10" s="19"/>
    </row>
    <row r="11" spans="1:5" ht="28.5" x14ac:dyDescent="0.25">
      <c r="A11" s="20" t="s">
        <v>767</v>
      </c>
      <c r="B11" s="21" t="s">
        <v>22</v>
      </c>
      <c r="C11" s="22">
        <f>'3_1a'!$E$80+'3_1B'!$E$188</f>
        <v>0</v>
      </c>
      <c r="D11" s="22">
        <f>C11*0.22</f>
        <v>0</v>
      </c>
      <c r="E11" s="22">
        <f>C11+D11</f>
        <v>0</v>
      </c>
    </row>
    <row r="12" spans="1:5" x14ac:dyDescent="0.25">
      <c r="A12" s="23" t="s">
        <v>768</v>
      </c>
      <c r="B12" s="21" t="s">
        <v>23</v>
      </c>
      <c r="C12" s="24">
        <f>'3_2a'!$E$155+'3_2b'!$E$68</f>
        <v>0</v>
      </c>
      <c r="D12" s="22">
        <f>C12*0.22</f>
        <v>0</v>
      </c>
      <c r="E12" s="22">
        <f>C12+D12</f>
        <v>0</v>
      </c>
    </row>
    <row r="13" spans="1:5" ht="36" customHeight="1" x14ac:dyDescent="0.25">
      <c r="A13" s="17">
        <v>4</v>
      </c>
      <c r="B13" s="42" t="s">
        <v>9</v>
      </c>
      <c r="C13" s="19"/>
      <c r="D13" s="19"/>
      <c r="E13" s="19"/>
    </row>
    <row r="14" spans="1:5" ht="28.5" x14ac:dyDescent="0.25">
      <c r="A14" s="20" t="s">
        <v>11</v>
      </c>
      <c r="B14" s="21" t="s">
        <v>10</v>
      </c>
      <c r="C14" s="22">
        <f>'4_1'!E62</f>
        <v>0</v>
      </c>
      <c r="D14" s="22">
        <f>C14*0.22</f>
        <v>0</v>
      </c>
      <c r="E14" s="22">
        <f>C14+D14</f>
        <v>0</v>
      </c>
    </row>
    <row r="15" spans="1:5" x14ac:dyDescent="0.25">
      <c r="A15" s="20" t="s">
        <v>12</v>
      </c>
      <c r="B15" s="21" t="s">
        <v>24</v>
      </c>
      <c r="C15" s="22">
        <f>'4_2'!F44</f>
        <v>0</v>
      </c>
      <c r="D15" s="22">
        <f>C15*0.22</f>
        <v>0</v>
      </c>
      <c r="E15" s="22">
        <f>C15+D15</f>
        <v>0</v>
      </c>
    </row>
    <row r="16" spans="1:5" ht="28.5" x14ac:dyDescent="0.25">
      <c r="A16" s="17">
        <v>6</v>
      </c>
      <c r="B16" s="42" t="s">
        <v>25</v>
      </c>
      <c r="C16" s="19"/>
      <c r="D16" s="19"/>
      <c r="E16" s="19"/>
    </row>
    <row r="17" spans="1:5" x14ac:dyDescent="0.25">
      <c r="A17" s="20" t="s">
        <v>26</v>
      </c>
      <c r="B17" s="21" t="s">
        <v>27</v>
      </c>
      <c r="C17" s="22">
        <f>'6_1a'!F59+'6_1b'!F52</f>
        <v>0</v>
      </c>
      <c r="D17" s="22">
        <f>C17*0.22</f>
        <v>0</v>
      </c>
      <c r="E17" s="22">
        <f>C17+D17</f>
        <v>0</v>
      </c>
    </row>
    <row r="18" spans="1:5" x14ac:dyDescent="0.25">
      <c r="A18" s="17" t="s">
        <v>13</v>
      </c>
      <c r="B18" s="18" t="s">
        <v>14</v>
      </c>
      <c r="C18" s="19"/>
      <c r="D18" s="19"/>
      <c r="E18" s="19"/>
    </row>
    <row r="19" spans="1:5" ht="28.5" x14ac:dyDescent="0.25">
      <c r="A19" s="25" t="s">
        <v>15</v>
      </c>
      <c r="B19" s="26" t="s">
        <v>819</v>
      </c>
      <c r="C19" s="27">
        <f>'9_1'!H10</f>
        <v>0</v>
      </c>
      <c r="D19" s="27">
        <f>C19*0.22</f>
        <v>0</v>
      </c>
      <c r="E19" s="27">
        <f>'9_1'!H10</f>
        <v>0</v>
      </c>
    </row>
    <row r="20" spans="1:5" x14ac:dyDescent="0.25">
      <c r="A20" s="30"/>
      <c r="B20" s="31"/>
      <c r="C20" s="32"/>
      <c r="D20" s="32"/>
      <c r="E20" s="32"/>
    </row>
    <row r="21" spans="1:5" x14ac:dyDescent="0.25">
      <c r="A21" s="28"/>
      <c r="B21" s="29"/>
      <c r="C21" s="33"/>
      <c r="D21" s="22"/>
      <c r="E21" s="22"/>
    </row>
    <row r="22" spans="1:5" x14ac:dyDescent="0.25">
      <c r="A22" s="34"/>
      <c r="B22" s="35" t="s">
        <v>17</v>
      </c>
      <c r="C22" s="36">
        <f>C11+C12+C14+C15+C17+C19</f>
        <v>0</v>
      </c>
      <c r="D22" s="36">
        <f>D11+D12+D14+D15+D17+D19</f>
        <v>0</v>
      </c>
      <c r="E22" s="36">
        <f>E11+E12+E14+E15+E17+E19</f>
        <v>0</v>
      </c>
    </row>
    <row r="23" spans="1:5" x14ac:dyDescent="0.25">
      <c r="A23" s="1"/>
      <c r="B23" s="37"/>
      <c r="C23" s="2"/>
      <c r="D23" s="2"/>
      <c r="E23" s="3"/>
    </row>
    <row r="24" spans="1:5" x14ac:dyDescent="0.25">
      <c r="A24" s="1"/>
      <c r="B24" s="37"/>
      <c r="C24" s="2"/>
      <c r="D24" s="2"/>
      <c r="E24" s="3"/>
    </row>
    <row r="25" spans="1:5" x14ac:dyDescent="0.25">
      <c r="A25" s="1"/>
      <c r="B25" s="38"/>
      <c r="C25" s="2"/>
      <c r="D25" s="3"/>
      <c r="E25" s="3"/>
    </row>
    <row r="26" spans="1:5" x14ac:dyDescent="0.25">
      <c r="A26" s="4"/>
      <c r="B26" s="39"/>
      <c r="C26" s="40"/>
      <c r="D26" s="41"/>
      <c r="E26" s="41"/>
    </row>
    <row r="27" spans="1:5" x14ac:dyDescent="0.25">
      <c r="A27" s="4"/>
      <c r="B27" s="39"/>
      <c r="C27" s="40"/>
      <c r="D27" s="41"/>
      <c r="E27" s="41"/>
    </row>
    <row r="28" spans="1:5" x14ac:dyDescent="0.25">
      <c r="A28" s="4"/>
      <c r="B28" s="39"/>
      <c r="C28" s="40"/>
      <c r="D28" s="41"/>
      <c r="E28" s="41"/>
    </row>
    <row r="29" spans="1:5" x14ac:dyDescent="0.25">
      <c r="A29" s="4"/>
      <c r="B29" s="39" t="s">
        <v>18</v>
      </c>
      <c r="C29" s="40"/>
      <c r="D29" s="4" t="s">
        <v>19</v>
      </c>
      <c r="E29" s="41"/>
    </row>
    <row r="30" spans="1:5" x14ac:dyDescent="0.25">
      <c r="A30" s="4"/>
      <c r="B30" s="39" t="s">
        <v>20</v>
      </c>
      <c r="C30" s="40"/>
      <c r="D30" s="4" t="s">
        <v>21</v>
      </c>
      <c r="E30" s="41"/>
    </row>
    <row r="31" spans="1:5" x14ac:dyDescent="0.25">
      <c r="A31" s="4"/>
      <c r="B31" s="4"/>
      <c r="C31" s="4"/>
      <c r="D31" s="4"/>
      <c r="E31" s="41"/>
    </row>
    <row r="32" spans="1:5" x14ac:dyDescent="0.25">
      <c r="B32" s="4"/>
      <c r="C32" s="4"/>
      <c r="D32" s="4" t="s">
        <v>770</v>
      </c>
    </row>
    <row r="33" spans="2:4" x14ac:dyDescent="0.25">
      <c r="B33" s="4" t="s">
        <v>769</v>
      </c>
      <c r="C33" s="4"/>
      <c r="D33" s="4" t="s">
        <v>771</v>
      </c>
    </row>
  </sheetData>
  <mergeCells count="1">
    <mergeCell ref="B3: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H49"/>
  <sheetViews>
    <sheetView zoomScaleNormal="100" workbookViewId="0">
      <selection activeCell="H40" sqref="H40"/>
    </sheetView>
  </sheetViews>
  <sheetFormatPr defaultRowHeight="12.75" x14ac:dyDescent="0.25"/>
  <cols>
    <col min="1" max="1" width="9.140625" style="43"/>
    <col min="2" max="3" width="10.7109375" style="48" customWidth="1"/>
    <col min="4" max="4" width="47.7109375" style="44" customWidth="1"/>
    <col min="5" max="5" width="14.7109375" style="48" customWidth="1"/>
    <col min="6" max="6" width="12.7109375" style="47" customWidth="1"/>
    <col min="7" max="7" width="15.7109375" style="46" customWidth="1"/>
    <col min="8" max="8" width="15.7109375" style="45" customWidth="1"/>
    <col min="9" max="257" width="9.140625" style="43"/>
    <col min="258" max="259" width="10.7109375" style="43" customWidth="1"/>
    <col min="260" max="260" width="47.7109375" style="43" customWidth="1"/>
    <col min="261" max="261" width="14.7109375" style="43" customWidth="1"/>
    <col min="262" max="262" width="12.7109375" style="43" customWidth="1"/>
    <col min="263" max="264" width="15.7109375" style="43" customWidth="1"/>
    <col min="265" max="513" width="9.140625" style="43"/>
    <col min="514" max="515" width="10.7109375" style="43" customWidth="1"/>
    <col min="516" max="516" width="47.7109375" style="43" customWidth="1"/>
    <col min="517" max="517" width="14.7109375" style="43" customWidth="1"/>
    <col min="518" max="518" width="12.7109375" style="43" customWidth="1"/>
    <col min="519" max="520" width="15.7109375" style="43" customWidth="1"/>
    <col min="521" max="769" width="9.140625" style="43"/>
    <col min="770" max="771" width="10.7109375" style="43" customWidth="1"/>
    <col min="772" max="772" width="47.7109375" style="43" customWidth="1"/>
    <col min="773" max="773" width="14.7109375" style="43" customWidth="1"/>
    <col min="774" max="774" width="12.7109375" style="43" customWidth="1"/>
    <col min="775" max="776" width="15.7109375" style="43" customWidth="1"/>
    <col min="777" max="1025" width="9.140625" style="43"/>
    <col min="1026" max="1027" width="10.7109375" style="43" customWidth="1"/>
    <col min="1028" max="1028" width="47.7109375" style="43" customWidth="1"/>
    <col min="1029" max="1029" width="14.7109375" style="43" customWidth="1"/>
    <col min="1030" max="1030" width="12.7109375" style="43" customWidth="1"/>
    <col min="1031" max="1032" width="15.7109375" style="43" customWidth="1"/>
    <col min="1033" max="1281" width="9.140625" style="43"/>
    <col min="1282" max="1283" width="10.7109375" style="43" customWidth="1"/>
    <col min="1284" max="1284" width="47.7109375" style="43" customWidth="1"/>
    <col min="1285" max="1285" width="14.7109375" style="43" customWidth="1"/>
    <col min="1286" max="1286" width="12.7109375" style="43" customWidth="1"/>
    <col min="1287" max="1288" width="15.7109375" style="43" customWidth="1"/>
    <col min="1289" max="1537" width="9.140625" style="43"/>
    <col min="1538" max="1539" width="10.7109375" style="43" customWidth="1"/>
    <col min="1540" max="1540" width="47.7109375" style="43" customWidth="1"/>
    <col min="1541" max="1541" width="14.7109375" style="43" customWidth="1"/>
    <col min="1542" max="1542" width="12.7109375" style="43" customWidth="1"/>
    <col min="1543" max="1544" width="15.7109375" style="43" customWidth="1"/>
    <col min="1545" max="1793" width="9.140625" style="43"/>
    <col min="1794" max="1795" width="10.7109375" style="43" customWidth="1"/>
    <col min="1796" max="1796" width="47.7109375" style="43" customWidth="1"/>
    <col min="1797" max="1797" width="14.7109375" style="43" customWidth="1"/>
    <col min="1798" max="1798" width="12.7109375" style="43" customWidth="1"/>
    <col min="1799" max="1800" width="15.7109375" style="43" customWidth="1"/>
    <col min="1801" max="2049" width="9.140625" style="43"/>
    <col min="2050" max="2051" width="10.7109375" style="43" customWidth="1"/>
    <col min="2052" max="2052" width="47.7109375" style="43" customWidth="1"/>
    <col min="2053" max="2053" width="14.7109375" style="43" customWidth="1"/>
    <col min="2054" max="2054" width="12.7109375" style="43" customWidth="1"/>
    <col min="2055" max="2056" width="15.7109375" style="43" customWidth="1"/>
    <col min="2057" max="2305" width="9.140625" style="43"/>
    <col min="2306" max="2307" width="10.7109375" style="43" customWidth="1"/>
    <col min="2308" max="2308" width="47.7109375" style="43" customWidth="1"/>
    <col min="2309" max="2309" width="14.7109375" style="43" customWidth="1"/>
    <col min="2310" max="2310" width="12.7109375" style="43" customWidth="1"/>
    <col min="2311" max="2312" width="15.7109375" style="43" customWidth="1"/>
    <col min="2313" max="2561" width="9.140625" style="43"/>
    <col min="2562" max="2563" width="10.7109375" style="43" customWidth="1"/>
    <col min="2564" max="2564" width="47.7109375" style="43" customWidth="1"/>
    <col min="2565" max="2565" width="14.7109375" style="43" customWidth="1"/>
    <col min="2566" max="2566" width="12.7109375" style="43" customWidth="1"/>
    <col min="2567" max="2568" width="15.7109375" style="43" customWidth="1"/>
    <col min="2569" max="2817" width="9.140625" style="43"/>
    <col min="2818" max="2819" width="10.7109375" style="43" customWidth="1"/>
    <col min="2820" max="2820" width="47.7109375" style="43" customWidth="1"/>
    <col min="2821" max="2821" width="14.7109375" style="43" customWidth="1"/>
    <col min="2822" max="2822" width="12.7109375" style="43" customWidth="1"/>
    <col min="2823" max="2824" width="15.7109375" style="43" customWidth="1"/>
    <col min="2825" max="3073" width="9.140625" style="43"/>
    <col min="3074" max="3075" width="10.7109375" style="43" customWidth="1"/>
    <col min="3076" max="3076" width="47.7109375" style="43" customWidth="1"/>
    <col min="3077" max="3077" width="14.7109375" style="43" customWidth="1"/>
    <col min="3078" max="3078" width="12.7109375" style="43" customWidth="1"/>
    <col min="3079" max="3080" width="15.7109375" style="43" customWidth="1"/>
    <col min="3081" max="3329" width="9.140625" style="43"/>
    <col min="3330" max="3331" width="10.7109375" style="43" customWidth="1"/>
    <col min="3332" max="3332" width="47.7109375" style="43" customWidth="1"/>
    <col min="3333" max="3333" width="14.7109375" style="43" customWidth="1"/>
    <col min="3334" max="3334" width="12.7109375" style="43" customWidth="1"/>
    <col min="3335" max="3336" width="15.7109375" style="43" customWidth="1"/>
    <col min="3337" max="3585" width="9.140625" style="43"/>
    <col min="3586" max="3587" width="10.7109375" style="43" customWidth="1"/>
    <col min="3588" max="3588" width="47.7109375" style="43" customWidth="1"/>
    <col min="3589" max="3589" width="14.7109375" style="43" customWidth="1"/>
    <col min="3590" max="3590" width="12.7109375" style="43" customWidth="1"/>
    <col min="3591" max="3592" width="15.7109375" style="43" customWidth="1"/>
    <col min="3593" max="3841" width="9.140625" style="43"/>
    <col min="3842" max="3843" width="10.7109375" style="43" customWidth="1"/>
    <col min="3844" max="3844" width="47.7109375" style="43" customWidth="1"/>
    <col min="3845" max="3845" width="14.7109375" style="43" customWidth="1"/>
    <col min="3846" max="3846" width="12.7109375" style="43" customWidth="1"/>
    <col min="3847" max="3848" width="15.7109375" style="43" customWidth="1"/>
    <col min="3849" max="4097" width="9.140625" style="43"/>
    <col min="4098" max="4099" width="10.7109375" style="43" customWidth="1"/>
    <col min="4100" max="4100" width="47.7109375" style="43" customWidth="1"/>
    <col min="4101" max="4101" width="14.7109375" style="43" customWidth="1"/>
    <col min="4102" max="4102" width="12.7109375" style="43" customWidth="1"/>
    <col min="4103" max="4104" width="15.7109375" style="43" customWidth="1"/>
    <col min="4105" max="4353" width="9.140625" style="43"/>
    <col min="4354" max="4355" width="10.7109375" style="43" customWidth="1"/>
    <col min="4356" max="4356" width="47.7109375" style="43" customWidth="1"/>
    <col min="4357" max="4357" width="14.7109375" style="43" customWidth="1"/>
    <col min="4358" max="4358" width="12.7109375" style="43" customWidth="1"/>
    <col min="4359" max="4360" width="15.7109375" style="43" customWidth="1"/>
    <col min="4361" max="4609" width="9.140625" style="43"/>
    <col min="4610" max="4611" width="10.7109375" style="43" customWidth="1"/>
    <col min="4612" max="4612" width="47.7109375" style="43" customWidth="1"/>
    <col min="4613" max="4613" width="14.7109375" style="43" customWidth="1"/>
    <col min="4614" max="4614" width="12.7109375" style="43" customWidth="1"/>
    <col min="4615" max="4616" width="15.7109375" style="43" customWidth="1"/>
    <col min="4617" max="4865" width="9.140625" style="43"/>
    <col min="4866" max="4867" width="10.7109375" style="43" customWidth="1"/>
    <col min="4868" max="4868" width="47.7109375" style="43" customWidth="1"/>
    <col min="4869" max="4869" width="14.7109375" style="43" customWidth="1"/>
    <col min="4870" max="4870" width="12.7109375" style="43" customWidth="1"/>
    <col min="4871" max="4872" width="15.7109375" style="43" customWidth="1"/>
    <col min="4873" max="5121" width="9.140625" style="43"/>
    <col min="5122" max="5123" width="10.7109375" style="43" customWidth="1"/>
    <col min="5124" max="5124" width="47.7109375" style="43" customWidth="1"/>
    <col min="5125" max="5125" width="14.7109375" style="43" customWidth="1"/>
    <col min="5126" max="5126" width="12.7109375" style="43" customWidth="1"/>
    <col min="5127" max="5128" width="15.7109375" style="43" customWidth="1"/>
    <col min="5129" max="5377" width="9.140625" style="43"/>
    <col min="5378" max="5379" width="10.7109375" style="43" customWidth="1"/>
    <col min="5380" max="5380" width="47.7109375" style="43" customWidth="1"/>
    <col min="5381" max="5381" width="14.7109375" style="43" customWidth="1"/>
    <col min="5382" max="5382" width="12.7109375" style="43" customWidth="1"/>
    <col min="5383" max="5384" width="15.7109375" style="43" customWidth="1"/>
    <col min="5385" max="5633" width="9.140625" style="43"/>
    <col min="5634" max="5635" width="10.7109375" style="43" customWidth="1"/>
    <col min="5636" max="5636" width="47.7109375" style="43" customWidth="1"/>
    <col min="5637" max="5637" width="14.7109375" style="43" customWidth="1"/>
    <col min="5638" max="5638" width="12.7109375" style="43" customWidth="1"/>
    <col min="5639" max="5640" width="15.7109375" style="43" customWidth="1"/>
    <col min="5641" max="5889" width="9.140625" style="43"/>
    <col min="5890" max="5891" width="10.7109375" style="43" customWidth="1"/>
    <col min="5892" max="5892" width="47.7109375" style="43" customWidth="1"/>
    <col min="5893" max="5893" width="14.7109375" style="43" customWidth="1"/>
    <col min="5894" max="5894" width="12.7109375" style="43" customWidth="1"/>
    <col min="5895" max="5896" width="15.7109375" style="43" customWidth="1"/>
    <col min="5897" max="6145" width="9.140625" style="43"/>
    <col min="6146" max="6147" width="10.7109375" style="43" customWidth="1"/>
    <col min="6148" max="6148" width="47.7109375" style="43" customWidth="1"/>
    <col min="6149" max="6149" width="14.7109375" style="43" customWidth="1"/>
    <col min="6150" max="6150" width="12.7109375" style="43" customWidth="1"/>
    <col min="6151" max="6152" width="15.7109375" style="43" customWidth="1"/>
    <col min="6153" max="6401" width="9.140625" style="43"/>
    <col min="6402" max="6403" width="10.7109375" style="43" customWidth="1"/>
    <col min="6404" max="6404" width="47.7109375" style="43" customWidth="1"/>
    <col min="6405" max="6405" width="14.7109375" style="43" customWidth="1"/>
    <col min="6406" max="6406" width="12.7109375" style="43" customWidth="1"/>
    <col min="6407" max="6408" width="15.7109375" style="43" customWidth="1"/>
    <col min="6409" max="6657" width="9.140625" style="43"/>
    <col min="6658" max="6659" width="10.7109375" style="43" customWidth="1"/>
    <col min="6660" max="6660" width="47.7109375" style="43" customWidth="1"/>
    <col min="6661" max="6661" width="14.7109375" style="43" customWidth="1"/>
    <col min="6662" max="6662" width="12.7109375" style="43" customWidth="1"/>
    <col min="6663" max="6664" width="15.7109375" style="43" customWidth="1"/>
    <col min="6665" max="6913" width="9.140625" style="43"/>
    <col min="6914" max="6915" width="10.7109375" style="43" customWidth="1"/>
    <col min="6916" max="6916" width="47.7109375" style="43" customWidth="1"/>
    <col min="6917" max="6917" width="14.7109375" style="43" customWidth="1"/>
    <col min="6918" max="6918" width="12.7109375" style="43" customWidth="1"/>
    <col min="6919" max="6920" width="15.7109375" style="43" customWidth="1"/>
    <col min="6921" max="7169" width="9.140625" style="43"/>
    <col min="7170" max="7171" width="10.7109375" style="43" customWidth="1"/>
    <col min="7172" max="7172" width="47.7109375" style="43" customWidth="1"/>
    <col min="7173" max="7173" width="14.7109375" style="43" customWidth="1"/>
    <col min="7174" max="7174" width="12.7109375" style="43" customWidth="1"/>
    <col min="7175" max="7176" width="15.7109375" style="43" customWidth="1"/>
    <col min="7177" max="7425" width="9.140625" style="43"/>
    <col min="7426" max="7427" width="10.7109375" style="43" customWidth="1"/>
    <col min="7428" max="7428" width="47.7109375" style="43" customWidth="1"/>
    <col min="7429" max="7429" width="14.7109375" style="43" customWidth="1"/>
    <col min="7430" max="7430" width="12.7109375" style="43" customWidth="1"/>
    <col min="7431" max="7432" width="15.7109375" style="43" customWidth="1"/>
    <col min="7433" max="7681" width="9.140625" style="43"/>
    <col min="7682" max="7683" width="10.7109375" style="43" customWidth="1"/>
    <col min="7684" max="7684" width="47.7109375" style="43" customWidth="1"/>
    <col min="7685" max="7685" width="14.7109375" style="43" customWidth="1"/>
    <col min="7686" max="7686" width="12.7109375" style="43" customWidth="1"/>
    <col min="7687" max="7688" width="15.7109375" style="43" customWidth="1"/>
    <col min="7689" max="7937" width="9.140625" style="43"/>
    <col min="7938" max="7939" width="10.7109375" style="43" customWidth="1"/>
    <col min="7940" max="7940" width="47.7109375" style="43" customWidth="1"/>
    <col min="7941" max="7941" width="14.7109375" style="43" customWidth="1"/>
    <col min="7942" max="7942" width="12.7109375" style="43" customWidth="1"/>
    <col min="7943" max="7944" width="15.7109375" style="43" customWidth="1"/>
    <col min="7945" max="8193" width="9.140625" style="43"/>
    <col min="8194" max="8195" width="10.7109375" style="43" customWidth="1"/>
    <col min="8196" max="8196" width="47.7109375" style="43" customWidth="1"/>
    <col min="8197" max="8197" width="14.7109375" style="43" customWidth="1"/>
    <col min="8198" max="8198" width="12.7109375" style="43" customWidth="1"/>
    <col min="8199" max="8200" width="15.7109375" style="43" customWidth="1"/>
    <col min="8201" max="8449" width="9.140625" style="43"/>
    <col min="8450" max="8451" width="10.7109375" style="43" customWidth="1"/>
    <col min="8452" max="8452" width="47.7109375" style="43" customWidth="1"/>
    <col min="8453" max="8453" width="14.7109375" style="43" customWidth="1"/>
    <col min="8454" max="8454" width="12.7109375" style="43" customWidth="1"/>
    <col min="8455" max="8456" width="15.7109375" style="43" customWidth="1"/>
    <col min="8457" max="8705" width="9.140625" style="43"/>
    <col min="8706" max="8707" width="10.7109375" style="43" customWidth="1"/>
    <col min="8708" max="8708" width="47.7109375" style="43" customWidth="1"/>
    <col min="8709" max="8709" width="14.7109375" style="43" customWidth="1"/>
    <col min="8710" max="8710" width="12.7109375" style="43" customWidth="1"/>
    <col min="8711" max="8712" width="15.7109375" style="43" customWidth="1"/>
    <col min="8713" max="8961" width="9.140625" style="43"/>
    <col min="8962" max="8963" width="10.7109375" style="43" customWidth="1"/>
    <col min="8964" max="8964" width="47.7109375" style="43" customWidth="1"/>
    <col min="8965" max="8965" width="14.7109375" style="43" customWidth="1"/>
    <col min="8966" max="8966" width="12.7109375" style="43" customWidth="1"/>
    <col min="8967" max="8968" width="15.7109375" style="43" customWidth="1"/>
    <col min="8969" max="9217" width="9.140625" style="43"/>
    <col min="9218" max="9219" width="10.7109375" style="43" customWidth="1"/>
    <col min="9220" max="9220" width="47.7109375" style="43" customWidth="1"/>
    <col min="9221" max="9221" width="14.7109375" style="43" customWidth="1"/>
    <col min="9222" max="9222" width="12.7109375" style="43" customWidth="1"/>
    <col min="9223" max="9224" width="15.7109375" style="43" customWidth="1"/>
    <col min="9225" max="9473" width="9.140625" style="43"/>
    <col min="9474" max="9475" width="10.7109375" style="43" customWidth="1"/>
    <col min="9476" max="9476" width="47.7109375" style="43" customWidth="1"/>
    <col min="9477" max="9477" width="14.7109375" style="43" customWidth="1"/>
    <col min="9478" max="9478" width="12.7109375" style="43" customWidth="1"/>
    <col min="9479" max="9480" width="15.7109375" style="43" customWidth="1"/>
    <col min="9481" max="9729" width="9.140625" style="43"/>
    <col min="9730" max="9731" width="10.7109375" style="43" customWidth="1"/>
    <col min="9732" max="9732" width="47.7109375" style="43" customWidth="1"/>
    <col min="9733" max="9733" width="14.7109375" style="43" customWidth="1"/>
    <col min="9734" max="9734" width="12.7109375" style="43" customWidth="1"/>
    <col min="9735" max="9736" width="15.7109375" style="43" customWidth="1"/>
    <col min="9737" max="9985" width="9.140625" style="43"/>
    <col min="9986" max="9987" width="10.7109375" style="43" customWidth="1"/>
    <col min="9988" max="9988" width="47.7109375" style="43" customWidth="1"/>
    <col min="9989" max="9989" width="14.7109375" style="43" customWidth="1"/>
    <col min="9990" max="9990" width="12.7109375" style="43" customWidth="1"/>
    <col min="9991" max="9992" width="15.7109375" style="43" customWidth="1"/>
    <col min="9993" max="10241" width="9.140625" style="43"/>
    <col min="10242" max="10243" width="10.7109375" style="43" customWidth="1"/>
    <col min="10244" max="10244" width="47.7109375" style="43" customWidth="1"/>
    <col min="10245" max="10245" width="14.7109375" style="43" customWidth="1"/>
    <col min="10246" max="10246" width="12.7109375" style="43" customWidth="1"/>
    <col min="10247" max="10248" width="15.7109375" style="43" customWidth="1"/>
    <col min="10249" max="10497" width="9.140625" style="43"/>
    <col min="10498" max="10499" width="10.7109375" style="43" customWidth="1"/>
    <col min="10500" max="10500" width="47.7109375" style="43" customWidth="1"/>
    <col min="10501" max="10501" width="14.7109375" style="43" customWidth="1"/>
    <col min="10502" max="10502" width="12.7109375" style="43" customWidth="1"/>
    <col min="10503" max="10504" width="15.7109375" style="43" customWidth="1"/>
    <col min="10505" max="10753" width="9.140625" style="43"/>
    <col min="10754" max="10755" width="10.7109375" style="43" customWidth="1"/>
    <col min="10756" max="10756" width="47.7109375" style="43" customWidth="1"/>
    <col min="10757" max="10757" width="14.7109375" style="43" customWidth="1"/>
    <col min="10758" max="10758" width="12.7109375" style="43" customWidth="1"/>
    <col min="10759" max="10760" width="15.7109375" style="43" customWidth="1"/>
    <col min="10761" max="11009" width="9.140625" style="43"/>
    <col min="11010" max="11011" width="10.7109375" style="43" customWidth="1"/>
    <col min="11012" max="11012" width="47.7109375" style="43" customWidth="1"/>
    <col min="11013" max="11013" width="14.7109375" style="43" customWidth="1"/>
    <col min="11014" max="11014" width="12.7109375" style="43" customWidth="1"/>
    <col min="11015" max="11016" width="15.7109375" style="43" customWidth="1"/>
    <col min="11017" max="11265" width="9.140625" style="43"/>
    <col min="11266" max="11267" width="10.7109375" style="43" customWidth="1"/>
    <col min="11268" max="11268" width="47.7109375" style="43" customWidth="1"/>
    <col min="11269" max="11269" width="14.7109375" style="43" customWidth="1"/>
    <col min="11270" max="11270" width="12.7109375" style="43" customWidth="1"/>
    <col min="11271" max="11272" width="15.7109375" style="43" customWidth="1"/>
    <col min="11273" max="11521" width="9.140625" style="43"/>
    <col min="11522" max="11523" width="10.7109375" style="43" customWidth="1"/>
    <col min="11524" max="11524" width="47.7109375" style="43" customWidth="1"/>
    <col min="11525" max="11525" width="14.7109375" style="43" customWidth="1"/>
    <col min="11526" max="11526" width="12.7109375" style="43" customWidth="1"/>
    <col min="11527" max="11528" width="15.7109375" style="43" customWidth="1"/>
    <col min="11529" max="11777" width="9.140625" style="43"/>
    <col min="11778" max="11779" width="10.7109375" style="43" customWidth="1"/>
    <col min="11780" max="11780" width="47.7109375" style="43" customWidth="1"/>
    <col min="11781" max="11781" width="14.7109375" style="43" customWidth="1"/>
    <col min="11782" max="11782" width="12.7109375" style="43" customWidth="1"/>
    <col min="11783" max="11784" width="15.7109375" style="43" customWidth="1"/>
    <col min="11785" max="12033" width="9.140625" style="43"/>
    <col min="12034" max="12035" width="10.7109375" style="43" customWidth="1"/>
    <col min="12036" max="12036" width="47.7109375" style="43" customWidth="1"/>
    <col min="12037" max="12037" width="14.7109375" style="43" customWidth="1"/>
    <col min="12038" max="12038" width="12.7109375" style="43" customWidth="1"/>
    <col min="12039" max="12040" width="15.7109375" style="43" customWidth="1"/>
    <col min="12041" max="12289" width="9.140625" style="43"/>
    <col min="12290" max="12291" width="10.7109375" style="43" customWidth="1"/>
    <col min="12292" max="12292" width="47.7109375" style="43" customWidth="1"/>
    <col min="12293" max="12293" width="14.7109375" style="43" customWidth="1"/>
    <col min="12294" max="12294" width="12.7109375" style="43" customWidth="1"/>
    <col min="12295" max="12296" width="15.7109375" style="43" customWidth="1"/>
    <col min="12297" max="12545" width="9.140625" style="43"/>
    <col min="12546" max="12547" width="10.7109375" style="43" customWidth="1"/>
    <col min="12548" max="12548" width="47.7109375" style="43" customWidth="1"/>
    <col min="12549" max="12549" width="14.7109375" style="43" customWidth="1"/>
    <col min="12550" max="12550" width="12.7109375" style="43" customWidth="1"/>
    <col min="12551" max="12552" width="15.7109375" style="43" customWidth="1"/>
    <col min="12553" max="12801" width="9.140625" style="43"/>
    <col min="12802" max="12803" width="10.7109375" style="43" customWidth="1"/>
    <col min="12804" max="12804" width="47.7109375" style="43" customWidth="1"/>
    <col min="12805" max="12805" width="14.7109375" style="43" customWidth="1"/>
    <col min="12806" max="12806" width="12.7109375" style="43" customWidth="1"/>
    <col min="12807" max="12808" width="15.7109375" style="43" customWidth="1"/>
    <col min="12809" max="13057" width="9.140625" style="43"/>
    <col min="13058" max="13059" width="10.7109375" style="43" customWidth="1"/>
    <col min="13060" max="13060" width="47.7109375" style="43" customWidth="1"/>
    <col min="13061" max="13061" width="14.7109375" style="43" customWidth="1"/>
    <col min="13062" max="13062" width="12.7109375" style="43" customWidth="1"/>
    <col min="13063" max="13064" width="15.7109375" style="43" customWidth="1"/>
    <col min="13065" max="13313" width="9.140625" style="43"/>
    <col min="13314" max="13315" width="10.7109375" style="43" customWidth="1"/>
    <col min="13316" max="13316" width="47.7109375" style="43" customWidth="1"/>
    <col min="13317" max="13317" width="14.7109375" style="43" customWidth="1"/>
    <col min="13318" max="13318" width="12.7109375" style="43" customWidth="1"/>
    <col min="13319" max="13320" width="15.7109375" style="43" customWidth="1"/>
    <col min="13321" max="13569" width="9.140625" style="43"/>
    <col min="13570" max="13571" width="10.7109375" style="43" customWidth="1"/>
    <col min="13572" max="13572" width="47.7109375" style="43" customWidth="1"/>
    <col min="13573" max="13573" width="14.7109375" style="43" customWidth="1"/>
    <col min="13574" max="13574" width="12.7109375" style="43" customWidth="1"/>
    <col min="13575" max="13576" width="15.7109375" style="43" customWidth="1"/>
    <col min="13577" max="13825" width="9.140625" style="43"/>
    <col min="13826" max="13827" width="10.7109375" style="43" customWidth="1"/>
    <col min="13828" max="13828" width="47.7109375" style="43" customWidth="1"/>
    <col min="13829" max="13829" width="14.7109375" style="43" customWidth="1"/>
    <col min="13830" max="13830" width="12.7109375" style="43" customWidth="1"/>
    <col min="13831" max="13832" width="15.7109375" style="43" customWidth="1"/>
    <col min="13833" max="14081" width="9.140625" style="43"/>
    <col min="14082" max="14083" width="10.7109375" style="43" customWidth="1"/>
    <col min="14084" max="14084" width="47.7109375" style="43" customWidth="1"/>
    <col min="14085" max="14085" width="14.7109375" style="43" customWidth="1"/>
    <col min="14086" max="14086" width="12.7109375" style="43" customWidth="1"/>
    <col min="14087" max="14088" width="15.7109375" style="43" customWidth="1"/>
    <col min="14089" max="14337" width="9.140625" style="43"/>
    <col min="14338" max="14339" width="10.7109375" style="43" customWidth="1"/>
    <col min="14340" max="14340" width="47.7109375" style="43" customWidth="1"/>
    <col min="14341" max="14341" width="14.7109375" style="43" customWidth="1"/>
    <col min="14342" max="14342" width="12.7109375" style="43" customWidth="1"/>
    <col min="14343" max="14344" width="15.7109375" style="43" customWidth="1"/>
    <col min="14345" max="14593" width="9.140625" style="43"/>
    <col min="14594" max="14595" width="10.7109375" style="43" customWidth="1"/>
    <col min="14596" max="14596" width="47.7109375" style="43" customWidth="1"/>
    <col min="14597" max="14597" width="14.7109375" style="43" customWidth="1"/>
    <col min="14598" max="14598" width="12.7109375" style="43" customWidth="1"/>
    <col min="14599" max="14600" width="15.7109375" style="43" customWidth="1"/>
    <col min="14601" max="14849" width="9.140625" style="43"/>
    <col min="14850" max="14851" width="10.7109375" style="43" customWidth="1"/>
    <col min="14852" max="14852" width="47.7109375" style="43" customWidth="1"/>
    <col min="14853" max="14853" width="14.7109375" style="43" customWidth="1"/>
    <col min="14854" max="14854" width="12.7109375" style="43" customWidth="1"/>
    <col min="14855" max="14856" width="15.7109375" style="43" customWidth="1"/>
    <col min="14857" max="15105" width="9.140625" style="43"/>
    <col min="15106" max="15107" width="10.7109375" style="43" customWidth="1"/>
    <col min="15108" max="15108" width="47.7109375" style="43" customWidth="1"/>
    <col min="15109" max="15109" width="14.7109375" style="43" customWidth="1"/>
    <col min="15110" max="15110" width="12.7109375" style="43" customWidth="1"/>
    <col min="15111" max="15112" width="15.7109375" style="43" customWidth="1"/>
    <col min="15113" max="15361" width="9.140625" style="43"/>
    <col min="15362" max="15363" width="10.7109375" style="43" customWidth="1"/>
    <col min="15364" max="15364" width="47.7109375" style="43" customWidth="1"/>
    <col min="15365" max="15365" width="14.7109375" style="43" customWidth="1"/>
    <col min="15366" max="15366" width="12.7109375" style="43" customWidth="1"/>
    <col min="15367" max="15368" width="15.7109375" style="43" customWidth="1"/>
    <col min="15369" max="15617" width="9.140625" style="43"/>
    <col min="15618" max="15619" width="10.7109375" style="43" customWidth="1"/>
    <col min="15620" max="15620" width="47.7109375" style="43" customWidth="1"/>
    <col min="15621" max="15621" width="14.7109375" style="43" customWidth="1"/>
    <col min="15622" max="15622" width="12.7109375" style="43" customWidth="1"/>
    <col min="15623" max="15624" width="15.7109375" style="43" customWidth="1"/>
    <col min="15625" max="15873" width="9.140625" style="43"/>
    <col min="15874" max="15875" width="10.7109375" style="43" customWidth="1"/>
    <col min="15876" max="15876" width="47.7109375" style="43" customWidth="1"/>
    <col min="15877" max="15877" width="14.7109375" style="43" customWidth="1"/>
    <col min="15878" max="15878" width="12.7109375" style="43" customWidth="1"/>
    <col min="15879" max="15880" width="15.7109375" style="43" customWidth="1"/>
    <col min="15881" max="16129" width="9.140625" style="43"/>
    <col min="16130" max="16131" width="10.7109375" style="43" customWidth="1"/>
    <col min="16132" max="16132" width="47.7109375" style="43" customWidth="1"/>
    <col min="16133" max="16133" width="14.7109375" style="43" customWidth="1"/>
    <col min="16134" max="16134" width="12.7109375" style="43" customWidth="1"/>
    <col min="16135" max="16136" width="15.7109375" style="43" customWidth="1"/>
    <col min="16137" max="16384" width="9.140625" style="43"/>
  </cols>
  <sheetData>
    <row r="1" spans="2:8" ht="20.100000000000001" customHeight="1" x14ac:dyDescent="0.25">
      <c r="B1" s="72"/>
    </row>
    <row r="2" spans="2:8" s="67" customFormat="1" ht="25.5" customHeight="1" x14ac:dyDescent="0.25">
      <c r="B2" s="69" t="s">
        <v>135</v>
      </c>
      <c r="C2" s="68" t="s">
        <v>564</v>
      </c>
      <c r="E2" s="71"/>
      <c r="F2" s="47"/>
      <c r="G2" s="70"/>
      <c r="H2" s="45"/>
    </row>
    <row r="3" spans="2:8" s="67" customFormat="1" ht="28.5" customHeight="1" x14ac:dyDescent="0.25">
      <c r="B3" s="69" t="s">
        <v>1</v>
      </c>
      <c r="C3" s="68" t="s">
        <v>565</v>
      </c>
      <c r="E3" s="71"/>
      <c r="F3" s="47"/>
      <c r="G3" s="70"/>
      <c r="H3" s="45"/>
    </row>
    <row r="4" spans="2:8" s="67" customFormat="1" ht="24.75" customHeight="1" x14ac:dyDescent="0.25">
      <c r="B4" s="69" t="s">
        <v>134</v>
      </c>
      <c r="C4" s="68" t="s">
        <v>566</v>
      </c>
      <c r="E4" s="71"/>
      <c r="F4" s="47"/>
      <c r="G4" s="70"/>
      <c r="H4" s="45"/>
    </row>
    <row r="5" spans="2:8" s="67" customFormat="1" ht="20.100000000000001" customHeight="1" x14ac:dyDescent="0.25">
      <c r="B5" s="69" t="s">
        <v>133</v>
      </c>
      <c r="C5" s="68" t="s">
        <v>132</v>
      </c>
    </row>
    <row r="6" spans="2:8" s="56" customFormat="1" ht="9.9499999999999993" customHeight="1" x14ac:dyDescent="0.25">
      <c r="B6" s="66"/>
      <c r="C6" s="66"/>
      <c r="D6" s="62"/>
      <c r="E6" s="66"/>
      <c r="F6" s="65"/>
      <c r="G6" s="64"/>
      <c r="H6" s="63"/>
    </row>
    <row r="7" spans="2:8" s="57" customFormat="1" ht="32.1" customHeight="1" thickBot="1" x14ac:dyDescent="0.3">
      <c r="B7" s="61" t="s">
        <v>130</v>
      </c>
      <c r="C7" s="61" t="s">
        <v>129</v>
      </c>
      <c r="D7" s="58" t="s">
        <v>128</v>
      </c>
      <c r="E7" s="61" t="s">
        <v>127</v>
      </c>
      <c r="F7" s="60" t="s">
        <v>126</v>
      </c>
      <c r="G7" s="74" t="s">
        <v>125</v>
      </c>
      <c r="H7" s="59" t="s">
        <v>124</v>
      </c>
    </row>
    <row r="8" spans="2:8" s="232" customFormat="1" ht="32.1" customHeight="1" x14ac:dyDescent="0.25">
      <c r="B8" s="233"/>
      <c r="C8" s="233"/>
      <c r="D8" s="265" t="s">
        <v>801</v>
      </c>
      <c r="E8" s="265"/>
      <c r="F8" s="265"/>
      <c r="G8" s="265"/>
      <c r="H8" s="265"/>
    </row>
    <row r="9" spans="2:8" s="232" customFormat="1" ht="32.1" customHeight="1" x14ac:dyDescent="0.25">
      <c r="B9" s="233"/>
      <c r="C9" s="233"/>
      <c r="D9" s="231"/>
      <c r="E9" s="231"/>
      <c r="F9" s="231"/>
      <c r="G9" s="231"/>
      <c r="H9" s="231"/>
    </row>
    <row r="10" spans="2:8" s="240" customFormat="1" ht="102" customHeight="1" x14ac:dyDescent="0.25">
      <c r="B10" s="242" t="s">
        <v>76</v>
      </c>
      <c r="C10" s="242" t="s">
        <v>799</v>
      </c>
      <c r="D10" s="243" t="s">
        <v>802</v>
      </c>
      <c r="E10" s="242" t="s">
        <v>81</v>
      </c>
      <c r="F10" s="244">
        <v>1</v>
      </c>
      <c r="G10" s="245"/>
      <c r="H10" s="245">
        <f>F10*G10</f>
        <v>0</v>
      </c>
    </row>
    <row r="11" spans="2:8" s="240" customFormat="1" ht="28.5" customHeight="1" x14ac:dyDescent="0.25">
      <c r="B11" s="237"/>
      <c r="C11" s="237"/>
      <c r="D11" s="241"/>
      <c r="E11" s="237"/>
      <c r="F11" s="238"/>
      <c r="G11" s="239"/>
      <c r="H11" s="239"/>
    </row>
    <row r="12" spans="2:8" s="232" customFormat="1" ht="32.1" customHeight="1" x14ac:dyDescent="0.25">
      <c r="B12" s="233"/>
      <c r="C12" s="233"/>
      <c r="D12" s="234"/>
      <c r="E12" s="233"/>
      <c r="F12" s="235"/>
      <c r="G12" s="236"/>
      <c r="H12" s="236"/>
    </row>
    <row r="13" spans="2:8" s="232" customFormat="1" ht="47.25" customHeight="1" x14ac:dyDescent="0.25">
      <c r="B13" s="268" t="s">
        <v>800</v>
      </c>
      <c r="C13" s="269"/>
      <c r="D13" s="270"/>
      <c r="E13" s="233"/>
      <c r="F13" s="235"/>
      <c r="G13" s="236"/>
      <c r="H13" s="236"/>
    </row>
    <row r="14" spans="2:8" s="246" customFormat="1" ht="53.25" customHeight="1" x14ac:dyDescent="0.25">
      <c r="B14" s="271" t="s">
        <v>804</v>
      </c>
      <c r="C14" s="272"/>
      <c r="D14" s="273"/>
      <c r="E14" s="247"/>
      <c r="F14" s="248"/>
      <c r="G14" s="249"/>
      <c r="H14" s="250"/>
    </row>
    <row r="15" spans="2:8" x14ac:dyDescent="0.25">
      <c r="G15" s="55"/>
      <c r="H15" s="54"/>
    </row>
    <row r="16" spans="2:8" ht="25.5" x14ac:dyDescent="0.25">
      <c r="D16" s="53" t="s">
        <v>803</v>
      </c>
      <c r="G16" s="49"/>
      <c r="H16" s="52"/>
    </row>
    <row r="17" spans="2:8" x14ac:dyDescent="0.25">
      <c r="D17" s="53"/>
      <c r="G17" s="49"/>
      <c r="H17" s="52"/>
    </row>
    <row r="18" spans="2:8" x14ac:dyDescent="0.25">
      <c r="D18" s="53" t="s">
        <v>568</v>
      </c>
    </row>
    <row r="19" spans="2:8" x14ac:dyDescent="0.25">
      <c r="D19" s="53"/>
    </row>
    <row r="20" spans="2:8" ht="51" x14ac:dyDescent="0.25">
      <c r="B20" s="48" t="s">
        <v>76</v>
      </c>
      <c r="C20" s="48" t="s">
        <v>569</v>
      </c>
      <c r="D20" s="44" t="s">
        <v>570</v>
      </c>
      <c r="E20" s="48" t="s">
        <v>34</v>
      </c>
      <c r="F20" s="47">
        <v>3</v>
      </c>
      <c r="G20" s="55"/>
      <c r="H20" s="54"/>
    </row>
    <row r="21" spans="2:8" ht="51" x14ac:dyDescent="0.25">
      <c r="B21" s="48" t="s">
        <v>74</v>
      </c>
      <c r="C21" s="48" t="s">
        <v>571</v>
      </c>
      <c r="D21" s="44" t="s">
        <v>572</v>
      </c>
      <c r="E21" s="48" t="s">
        <v>34</v>
      </c>
      <c r="F21" s="47">
        <v>1</v>
      </c>
      <c r="G21" s="55"/>
      <c r="H21" s="54"/>
    </row>
    <row r="22" spans="2:8" ht="25.5" x14ac:dyDescent="0.25">
      <c r="B22" s="48" t="s">
        <v>71</v>
      </c>
      <c r="C22" s="48" t="s">
        <v>573</v>
      </c>
      <c r="D22" s="44" t="s">
        <v>574</v>
      </c>
      <c r="E22" s="48" t="s">
        <v>34</v>
      </c>
      <c r="F22" s="47">
        <v>21</v>
      </c>
      <c r="G22" s="55"/>
      <c r="H22" s="54"/>
    </row>
    <row r="23" spans="2:8" ht="38.25" x14ac:dyDescent="0.25">
      <c r="D23" s="75" t="s">
        <v>575</v>
      </c>
      <c r="G23" s="55"/>
      <c r="H23" s="54"/>
    </row>
    <row r="24" spans="2:8" ht="38.25" x14ac:dyDescent="0.25">
      <c r="B24" s="48" t="s">
        <v>68</v>
      </c>
      <c r="C24" s="48" t="s">
        <v>576</v>
      </c>
      <c r="D24" s="44" t="s">
        <v>577</v>
      </c>
      <c r="E24" s="48" t="s">
        <v>34</v>
      </c>
      <c r="F24" s="47">
        <v>74</v>
      </c>
      <c r="G24" s="55"/>
      <c r="H24" s="54"/>
    </row>
    <row r="25" spans="2:8" ht="51" x14ac:dyDescent="0.25">
      <c r="D25" s="75" t="s">
        <v>578</v>
      </c>
      <c r="G25" s="55"/>
      <c r="H25" s="54"/>
    </row>
    <row r="26" spans="2:8" ht="38.25" x14ac:dyDescent="0.25">
      <c r="B26" s="48" t="s">
        <v>65</v>
      </c>
      <c r="C26" s="48" t="s">
        <v>579</v>
      </c>
      <c r="D26" s="44" t="s">
        <v>580</v>
      </c>
      <c r="E26" s="48" t="s">
        <v>34</v>
      </c>
      <c r="F26" s="47">
        <v>21</v>
      </c>
      <c r="G26" s="55"/>
      <c r="H26" s="54"/>
    </row>
    <row r="27" spans="2:8" ht="76.5" x14ac:dyDescent="0.25">
      <c r="D27" s="75" t="s">
        <v>581</v>
      </c>
      <c r="G27" s="55"/>
      <c r="H27" s="54"/>
    </row>
    <row r="28" spans="2:8" ht="38.25" x14ac:dyDescent="0.25">
      <c r="B28" s="48" t="s">
        <v>62</v>
      </c>
      <c r="C28" s="48" t="s">
        <v>582</v>
      </c>
      <c r="D28" s="44" t="s">
        <v>583</v>
      </c>
      <c r="E28" s="48" t="s">
        <v>34</v>
      </c>
      <c r="F28" s="47">
        <v>78</v>
      </c>
      <c r="G28" s="55"/>
      <c r="H28" s="54"/>
    </row>
    <row r="29" spans="2:8" ht="76.5" x14ac:dyDescent="0.25">
      <c r="D29" s="75" t="s">
        <v>584</v>
      </c>
      <c r="G29" s="55"/>
      <c r="H29" s="54"/>
    </row>
    <row r="30" spans="2:8" x14ac:dyDescent="0.25">
      <c r="G30" s="55"/>
      <c r="H30" s="54"/>
    </row>
    <row r="31" spans="2:8" x14ac:dyDescent="0.25">
      <c r="D31" s="53" t="s">
        <v>585</v>
      </c>
      <c r="G31" s="55"/>
      <c r="H31" s="54"/>
    </row>
    <row r="32" spans="2:8" ht="25.5" x14ac:dyDescent="0.25">
      <c r="B32" s="48" t="s">
        <v>76</v>
      </c>
      <c r="C32" s="48" t="s">
        <v>586</v>
      </c>
      <c r="D32" s="44" t="s">
        <v>587</v>
      </c>
      <c r="E32" s="48" t="s">
        <v>34</v>
      </c>
      <c r="F32" s="47">
        <v>20</v>
      </c>
      <c r="G32" s="55"/>
      <c r="H32" s="54"/>
    </row>
    <row r="33" spans="2:8" ht="38.25" x14ac:dyDescent="0.25">
      <c r="D33" s="75" t="s">
        <v>588</v>
      </c>
      <c r="G33" s="55"/>
      <c r="H33" s="54"/>
    </row>
    <row r="34" spans="2:8" ht="38.25" x14ac:dyDescent="0.25">
      <c r="B34" s="48" t="s">
        <v>74</v>
      </c>
      <c r="C34" s="48" t="s">
        <v>589</v>
      </c>
      <c r="D34" s="44" t="s">
        <v>590</v>
      </c>
      <c r="E34" s="48" t="s">
        <v>34</v>
      </c>
      <c r="F34" s="47">
        <v>48</v>
      </c>
      <c r="G34" s="55"/>
      <c r="H34" s="54"/>
    </row>
    <row r="35" spans="2:8" ht="51" x14ac:dyDescent="0.25">
      <c r="D35" s="75" t="s">
        <v>591</v>
      </c>
      <c r="G35" s="55"/>
      <c r="H35" s="54"/>
    </row>
    <row r="36" spans="2:8" ht="63.75" x14ac:dyDescent="0.25">
      <c r="B36" s="48" t="s">
        <v>71</v>
      </c>
      <c r="C36" s="48" t="s">
        <v>592</v>
      </c>
      <c r="D36" s="44" t="s">
        <v>593</v>
      </c>
      <c r="E36" s="48" t="s">
        <v>34</v>
      </c>
      <c r="F36" s="47">
        <v>5</v>
      </c>
      <c r="G36" s="55"/>
      <c r="H36" s="54"/>
    </row>
    <row r="37" spans="2:8" ht="51" x14ac:dyDescent="0.25">
      <c r="B37" s="48" t="s">
        <v>68</v>
      </c>
      <c r="C37" s="48" t="s">
        <v>594</v>
      </c>
      <c r="D37" s="44" t="s">
        <v>595</v>
      </c>
      <c r="E37" s="48" t="s">
        <v>38</v>
      </c>
      <c r="F37" s="47">
        <v>41</v>
      </c>
      <c r="G37" s="55"/>
      <c r="H37" s="54"/>
    </row>
    <row r="38" spans="2:8" x14ac:dyDescent="0.25">
      <c r="G38" s="55"/>
      <c r="H38" s="54"/>
    </row>
    <row r="39" spans="2:8" x14ac:dyDescent="0.25">
      <c r="D39" s="53" t="s">
        <v>596</v>
      </c>
      <c r="G39" s="55"/>
      <c r="H39" s="54"/>
    </row>
    <row r="40" spans="2:8" ht="25.5" x14ac:dyDescent="0.25">
      <c r="B40" s="48" t="s">
        <v>76</v>
      </c>
      <c r="C40" s="48" t="s">
        <v>597</v>
      </c>
      <c r="D40" s="44" t="s">
        <v>822</v>
      </c>
      <c r="E40" s="48" t="s">
        <v>34</v>
      </c>
      <c r="F40" s="47">
        <v>1</v>
      </c>
      <c r="G40" s="55"/>
      <c r="H40" s="54"/>
    </row>
    <row r="41" spans="2:8" ht="25.5" x14ac:dyDescent="0.25">
      <c r="B41" s="48" t="s">
        <v>74</v>
      </c>
      <c r="C41" s="48" t="s">
        <v>598</v>
      </c>
      <c r="D41" s="44" t="s">
        <v>599</v>
      </c>
      <c r="E41" s="48" t="s">
        <v>34</v>
      </c>
      <c r="F41" s="47">
        <v>5</v>
      </c>
    </row>
    <row r="42" spans="2:8" ht="25.5" x14ac:dyDescent="0.25">
      <c r="D42" s="75" t="s">
        <v>600</v>
      </c>
    </row>
    <row r="43" spans="2:8" ht="43.5" customHeight="1" x14ac:dyDescent="0.25">
      <c r="B43" s="48" t="s">
        <v>71</v>
      </c>
      <c r="C43" s="48" t="s">
        <v>601</v>
      </c>
      <c r="D43" s="102" t="s">
        <v>821</v>
      </c>
      <c r="E43" s="48" t="s">
        <v>34</v>
      </c>
      <c r="F43" s="47">
        <v>1</v>
      </c>
      <c r="G43" s="55"/>
      <c r="H43" s="54"/>
    </row>
    <row r="44" spans="2:8" x14ac:dyDescent="0.25">
      <c r="D44" s="75"/>
      <c r="E44" s="43"/>
      <c r="F44" s="43"/>
      <c r="G44" s="43"/>
      <c r="H44" s="43"/>
    </row>
    <row r="46" spans="2:8" ht="17.45" customHeight="1" x14ac:dyDescent="0.25"/>
    <row r="47" spans="2:8" ht="17.45" customHeight="1" x14ac:dyDescent="0.25"/>
    <row r="49" spans="7:7" ht="17.45" customHeight="1" x14ac:dyDescent="0.25">
      <c r="G49" s="49"/>
    </row>
  </sheetData>
  <mergeCells count="3">
    <mergeCell ref="D8:H8"/>
    <mergeCell ref="B13:D13"/>
    <mergeCell ref="B14:D14"/>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1"/>
  <sheetViews>
    <sheetView zoomScaleNormal="100" workbookViewId="0">
      <pane ySplit="4" topLeftCell="A20" activePane="bottomLeft" state="frozen"/>
      <selection activeCell="D95" sqref="D95"/>
      <selection pane="bottomLeft" activeCell="M26" sqref="M26"/>
    </sheetView>
  </sheetViews>
  <sheetFormatPr defaultRowHeight="12.75" x14ac:dyDescent="0.25"/>
  <cols>
    <col min="1" max="1" width="9.140625" style="167"/>
    <col min="2" max="3" width="10.7109375" style="171" customWidth="1"/>
    <col min="4" max="4" width="47.7109375" style="172" customWidth="1"/>
    <col min="5" max="5" width="14.7109375" style="171" customWidth="1"/>
    <col min="6" max="6" width="12.7109375" style="170" customWidth="1"/>
    <col min="7" max="7" width="15.7109375" style="169" customWidth="1"/>
    <col min="8" max="8" width="15.7109375" style="168" customWidth="1"/>
    <col min="9" max="257" width="9.140625" style="167"/>
    <col min="258" max="259" width="10.7109375" style="167" customWidth="1"/>
    <col min="260" max="260" width="47.7109375" style="167" customWidth="1"/>
    <col min="261" max="261" width="14.7109375" style="167" customWidth="1"/>
    <col min="262" max="262" width="12.7109375" style="167" customWidth="1"/>
    <col min="263" max="264" width="15.7109375" style="167" customWidth="1"/>
    <col min="265" max="513" width="9.140625" style="167"/>
    <col min="514" max="515" width="10.7109375" style="167" customWidth="1"/>
    <col min="516" max="516" width="47.7109375" style="167" customWidth="1"/>
    <col min="517" max="517" width="14.7109375" style="167" customWidth="1"/>
    <col min="518" max="518" width="12.7109375" style="167" customWidth="1"/>
    <col min="519" max="520" width="15.7109375" style="167" customWidth="1"/>
    <col min="521" max="769" width="9.140625" style="167"/>
    <col min="770" max="771" width="10.7109375" style="167" customWidth="1"/>
    <col min="772" max="772" width="47.7109375" style="167" customWidth="1"/>
    <col min="773" max="773" width="14.7109375" style="167" customWidth="1"/>
    <col min="774" max="774" width="12.7109375" style="167" customWidth="1"/>
    <col min="775" max="776" width="15.7109375" style="167" customWidth="1"/>
    <col min="777" max="1025" width="9.140625" style="167"/>
    <col min="1026" max="1027" width="10.7109375" style="167" customWidth="1"/>
    <col min="1028" max="1028" width="47.7109375" style="167" customWidth="1"/>
    <col min="1029" max="1029" width="14.7109375" style="167" customWidth="1"/>
    <col min="1030" max="1030" width="12.7109375" style="167" customWidth="1"/>
    <col min="1031" max="1032" width="15.7109375" style="167" customWidth="1"/>
    <col min="1033" max="1281" width="9.140625" style="167"/>
    <col min="1282" max="1283" width="10.7109375" style="167" customWidth="1"/>
    <col min="1284" max="1284" width="47.7109375" style="167" customWidth="1"/>
    <col min="1285" max="1285" width="14.7109375" style="167" customWidth="1"/>
    <col min="1286" max="1286" width="12.7109375" style="167" customWidth="1"/>
    <col min="1287" max="1288" width="15.7109375" style="167" customWidth="1"/>
    <col min="1289" max="1537" width="9.140625" style="167"/>
    <col min="1538" max="1539" width="10.7109375" style="167" customWidth="1"/>
    <col min="1540" max="1540" width="47.7109375" style="167" customWidth="1"/>
    <col min="1541" max="1541" width="14.7109375" style="167" customWidth="1"/>
    <col min="1542" max="1542" width="12.7109375" style="167" customWidth="1"/>
    <col min="1543" max="1544" width="15.7109375" style="167" customWidth="1"/>
    <col min="1545" max="1793" width="9.140625" style="167"/>
    <col min="1794" max="1795" width="10.7109375" style="167" customWidth="1"/>
    <col min="1796" max="1796" width="47.7109375" style="167" customWidth="1"/>
    <col min="1797" max="1797" width="14.7109375" style="167" customWidth="1"/>
    <col min="1798" max="1798" width="12.7109375" style="167" customWidth="1"/>
    <col min="1799" max="1800" width="15.7109375" style="167" customWidth="1"/>
    <col min="1801" max="2049" width="9.140625" style="167"/>
    <col min="2050" max="2051" width="10.7109375" style="167" customWidth="1"/>
    <col min="2052" max="2052" width="47.7109375" style="167" customWidth="1"/>
    <col min="2053" max="2053" width="14.7109375" style="167" customWidth="1"/>
    <col min="2054" max="2054" width="12.7109375" style="167" customWidth="1"/>
    <col min="2055" max="2056" width="15.7109375" style="167" customWidth="1"/>
    <col min="2057" max="2305" width="9.140625" style="167"/>
    <col min="2306" max="2307" width="10.7109375" style="167" customWidth="1"/>
    <col min="2308" max="2308" width="47.7109375" style="167" customWidth="1"/>
    <col min="2309" max="2309" width="14.7109375" style="167" customWidth="1"/>
    <col min="2310" max="2310" width="12.7109375" style="167" customWidth="1"/>
    <col min="2311" max="2312" width="15.7109375" style="167" customWidth="1"/>
    <col min="2313" max="2561" width="9.140625" style="167"/>
    <col min="2562" max="2563" width="10.7109375" style="167" customWidth="1"/>
    <col min="2564" max="2564" width="47.7109375" style="167" customWidth="1"/>
    <col min="2565" max="2565" width="14.7109375" style="167" customWidth="1"/>
    <col min="2566" max="2566" width="12.7109375" style="167" customWidth="1"/>
    <col min="2567" max="2568" width="15.7109375" style="167" customWidth="1"/>
    <col min="2569" max="2817" width="9.140625" style="167"/>
    <col min="2818" max="2819" width="10.7109375" style="167" customWidth="1"/>
    <col min="2820" max="2820" width="47.7109375" style="167" customWidth="1"/>
    <col min="2821" max="2821" width="14.7109375" style="167" customWidth="1"/>
    <col min="2822" max="2822" width="12.7109375" style="167" customWidth="1"/>
    <col min="2823" max="2824" width="15.7109375" style="167" customWidth="1"/>
    <col min="2825" max="3073" width="9.140625" style="167"/>
    <col min="3074" max="3075" width="10.7109375" style="167" customWidth="1"/>
    <col min="3076" max="3076" width="47.7109375" style="167" customWidth="1"/>
    <col min="3077" max="3077" width="14.7109375" style="167" customWidth="1"/>
    <col min="3078" max="3078" width="12.7109375" style="167" customWidth="1"/>
    <col min="3079" max="3080" width="15.7109375" style="167" customWidth="1"/>
    <col min="3081" max="3329" width="9.140625" style="167"/>
    <col min="3330" max="3331" width="10.7109375" style="167" customWidth="1"/>
    <col min="3332" max="3332" width="47.7109375" style="167" customWidth="1"/>
    <col min="3333" max="3333" width="14.7109375" style="167" customWidth="1"/>
    <col min="3334" max="3334" width="12.7109375" style="167" customWidth="1"/>
    <col min="3335" max="3336" width="15.7109375" style="167" customWidth="1"/>
    <col min="3337" max="3585" width="9.140625" style="167"/>
    <col min="3586" max="3587" width="10.7109375" style="167" customWidth="1"/>
    <col min="3588" max="3588" width="47.7109375" style="167" customWidth="1"/>
    <col min="3589" max="3589" width="14.7109375" style="167" customWidth="1"/>
    <col min="3590" max="3590" width="12.7109375" style="167" customWidth="1"/>
    <col min="3591" max="3592" width="15.7109375" style="167" customWidth="1"/>
    <col min="3593" max="3841" width="9.140625" style="167"/>
    <col min="3842" max="3843" width="10.7109375" style="167" customWidth="1"/>
    <col min="3844" max="3844" width="47.7109375" style="167" customWidth="1"/>
    <col min="3845" max="3845" width="14.7109375" style="167" customWidth="1"/>
    <col min="3846" max="3846" width="12.7109375" style="167" customWidth="1"/>
    <col min="3847" max="3848" width="15.7109375" style="167" customWidth="1"/>
    <col min="3849" max="4097" width="9.140625" style="167"/>
    <col min="4098" max="4099" width="10.7109375" style="167" customWidth="1"/>
    <col min="4100" max="4100" width="47.7109375" style="167" customWidth="1"/>
    <col min="4101" max="4101" width="14.7109375" style="167" customWidth="1"/>
    <col min="4102" max="4102" width="12.7109375" style="167" customWidth="1"/>
    <col min="4103" max="4104" width="15.7109375" style="167" customWidth="1"/>
    <col min="4105" max="4353" width="9.140625" style="167"/>
    <col min="4354" max="4355" width="10.7109375" style="167" customWidth="1"/>
    <col min="4356" max="4356" width="47.7109375" style="167" customWidth="1"/>
    <col min="4357" max="4357" width="14.7109375" style="167" customWidth="1"/>
    <col min="4358" max="4358" width="12.7109375" style="167" customWidth="1"/>
    <col min="4359" max="4360" width="15.7109375" style="167" customWidth="1"/>
    <col min="4361" max="4609" width="9.140625" style="167"/>
    <col min="4610" max="4611" width="10.7109375" style="167" customWidth="1"/>
    <col min="4612" max="4612" width="47.7109375" style="167" customWidth="1"/>
    <col min="4613" max="4613" width="14.7109375" style="167" customWidth="1"/>
    <col min="4614" max="4614" width="12.7109375" style="167" customWidth="1"/>
    <col min="4615" max="4616" width="15.7109375" style="167" customWidth="1"/>
    <col min="4617" max="4865" width="9.140625" style="167"/>
    <col min="4866" max="4867" width="10.7109375" style="167" customWidth="1"/>
    <col min="4868" max="4868" width="47.7109375" style="167" customWidth="1"/>
    <col min="4869" max="4869" width="14.7109375" style="167" customWidth="1"/>
    <col min="4870" max="4870" width="12.7109375" style="167" customWidth="1"/>
    <col min="4871" max="4872" width="15.7109375" style="167" customWidth="1"/>
    <col min="4873" max="5121" width="9.140625" style="167"/>
    <col min="5122" max="5123" width="10.7109375" style="167" customWidth="1"/>
    <col min="5124" max="5124" width="47.7109375" style="167" customWidth="1"/>
    <col min="5125" max="5125" width="14.7109375" style="167" customWidth="1"/>
    <col min="5126" max="5126" width="12.7109375" style="167" customWidth="1"/>
    <col min="5127" max="5128" width="15.7109375" style="167" customWidth="1"/>
    <col min="5129" max="5377" width="9.140625" style="167"/>
    <col min="5378" max="5379" width="10.7109375" style="167" customWidth="1"/>
    <col min="5380" max="5380" width="47.7109375" style="167" customWidth="1"/>
    <col min="5381" max="5381" width="14.7109375" style="167" customWidth="1"/>
    <col min="5382" max="5382" width="12.7109375" style="167" customWidth="1"/>
    <col min="5383" max="5384" width="15.7109375" style="167" customWidth="1"/>
    <col min="5385" max="5633" width="9.140625" style="167"/>
    <col min="5634" max="5635" width="10.7109375" style="167" customWidth="1"/>
    <col min="5636" max="5636" width="47.7109375" style="167" customWidth="1"/>
    <col min="5637" max="5637" width="14.7109375" style="167" customWidth="1"/>
    <col min="5638" max="5638" width="12.7109375" style="167" customWidth="1"/>
    <col min="5639" max="5640" width="15.7109375" style="167" customWidth="1"/>
    <col min="5641" max="5889" width="9.140625" style="167"/>
    <col min="5890" max="5891" width="10.7109375" style="167" customWidth="1"/>
    <col min="5892" max="5892" width="47.7109375" style="167" customWidth="1"/>
    <col min="5893" max="5893" width="14.7109375" style="167" customWidth="1"/>
    <col min="5894" max="5894" width="12.7109375" style="167" customWidth="1"/>
    <col min="5895" max="5896" width="15.7109375" style="167" customWidth="1"/>
    <col min="5897" max="6145" width="9.140625" style="167"/>
    <col min="6146" max="6147" width="10.7109375" style="167" customWidth="1"/>
    <col min="6148" max="6148" width="47.7109375" style="167" customWidth="1"/>
    <col min="6149" max="6149" width="14.7109375" style="167" customWidth="1"/>
    <col min="6150" max="6150" width="12.7109375" style="167" customWidth="1"/>
    <col min="6151" max="6152" width="15.7109375" style="167" customWidth="1"/>
    <col min="6153" max="6401" width="9.140625" style="167"/>
    <col min="6402" max="6403" width="10.7109375" style="167" customWidth="1"/>
    <col min="6404" max="6404" width="47.7109375" style="167" customWidth="1"/>
    <col min="6405" max="6405" width="14.7109375" style="167" customWidth="1"/>
    <col min="6406" max="6406" width="12.7109375" style="167" customWidth="1"/>
    <col min="6407" max="6408" width="15.7109375" style="167" customWidth="1"/>
    <col min="6409" max="6657" width="9.140625" style="167"/>
    <col min="6658" max="6659" width="10.7109375" style="167" customWidth="1"/>
    <col min="6660" max="6660" width="47.7109375" style="167" customWidth="1"/>
    <col min="6661" max="6661" width="14.7109375" style="167" customWidth="1"/>
    <col min="6662" max="6662" width="12.7109375" style="167" customWidth="1"/>
    <col min="6663" max="6664" width="15.7109375" style="167" customWidth="1"/>
    <col min="6665" max="6913" width="9.140625" style="167"/>
    <col min="6914" max="6915" width="10.7109375" style="167" customWidth="1"/>
    <col min="6916" max="6916" width="47.7109375" style="167" customWidth="1"/>
    <col min="6917" max="6917" width="14.7109375" style="167" customWidth="1"/>
    <col min="6918" max="6918" width="12.7109375" style="167" customWidth="1"/>
    <col min="6919" max="6920" width="15.7109375" style="167" customWidth="1"/>
    <col min="6921" max="7169" width="9.140625" style="167"/>
    <col min="7170" max="7171" width="10.7109375" style="167" customWidth="1"/>
    <col min="7172" max="7172" width="47.7109375" style="167" customWidth="1"/>
    <col min="7173" max="7173" width="14.7109375" style="167" customWidth="1"/>
    <col min="7174" max="7174" width="12.7109375" style="167" customWidth="1"/>
    <col min="7175" max="7176" width="15.7109375" style="167" customWidth="1"/>
    <col min="7177" max="7425" width="9.140625" style="167"/>
    <col min="7426" max="7427" width="10.7109375" style="167" customWidth="1"/>
    <col min="7428" max="7428" width="47.7109375" style="167" customWidth="1"/>
    <col min="7429" max="7429" width="14.7109375" style="167" customWidth="1"/>
    <col min="7430" max="7430" width="12.7109375" style="167" customWidth="1"/>
    <col min="7431" max="7432" width="15.7109375" style="167" customWidth="1"/>
    <col min="7433" max="7681" width="9.140625" style="167"/>
    <col min="7682" max="7683" width="10.7109375" style="167" customWidth="1"/>
    <col min="7684" max="7684" width="47.7109375" style="167" customWidth="1"/>
    <col min="7685" max="7685" width="14.7109375" style="167" customWidth="1"/>
    <col min="7686" max="7686" width="12.7109375" style="167" customWidth="1"/>
    <col min="7687" max="7688" width="15.7109375" style="167" customWidth="1"/>
    <col min="7689" max="7937" width="9.140625" style="167"/>
    <col min="7938" max="7939" width="10.7109375" style="167" customWidth="1"/>
    <col min="7940" max="7940" width="47.7109375" style="167" customWidth="1"/>
    <col min="7941" max="7941" width="14.7109375" style="167" customWidth="1"/>
    <col min="7942" max="7942" width="12.7109375" style="167" customWidth="1"/>
    <col min="7943" max="7944" width="15.7109375" style="167" customWidth="1"/>
    <col min="7945" max="8193" width="9.140625" style="167"/>
    <col min="8194" max="8195" width="10.7109375" style="167" customWidth="1"/>
    <col min="8196" max="8196" width="47.7109375" style="167" customWidth="1"/>
    <col min="8197" max="8197" width="14.7109375" style="167" customWidth="1"/>
    <col min="8198" max="8198" width="12.7109375" style="167" customWidth="1"/>
    <col min="8199" max="8200" width="15.7109375" style="167" customWidth="1"/>
    <col min="8201" max="8449" width="9.140625" style="167"/>
    <col min="8450" max="8451" width="10.7109375" style="167" customWidth="1"/>
    <col min="8452" max="8452" width="47.7109375" style="167" customWidth="1"/>
    <col min="8453" max="8453" width="14.7109375" style="167" customWidth="1"/>
    <col min="8454" max="8454" width="12.7109375" style="167" customWidth="1"/>
    <col min="8455" max="8456" width="15.7109375" style="167" customWidth="1"/>
    <col min="8457" max="8705" width="9.140625" style="167"/>
    <col min="8706" max="8707" width="10.7109375" style="167" customWidth="1"/>
    <col min="8708" max="8708" width="47.7109375" style="167" customWidth="1"/>
    <col min="8709" max="8709" width="14.7109375" style="167" customWidth="1"/>
    <col min="8710" max="8710" width="12.7109375" style="167" customWidth="1"/>
    <col min="8711" max="8712" width="15.7109375" style="167" customWidth="1"/>
    <col min="8713" max="8961" width="9.140625" style="167"/>
    <col min="8962" max="8963" width="10.7109375" style="167" customWidth="1"/>
    <col min="8964" max="8964" width="47.7109375" style="167" customWidth="1"/>
    <col min="8965" max="8965" width="14.7109375" style="167" customWidth="1"/>
    <col min="8966" max="8966" width="12.7109375" style="167" customWidth="1"/>
    <col min="8967" max="8968" width="15.7109375" style="167" customWidth="1"/>
    <col min="8969" max="9217" width="9.140625" style="167"/>
    <col min="9218" max="9219" width="10.7109375" style="167" customWidth="1"/>
    <col min="9220" max="9220" width="47.7109375" style="167" customWidth="1"/>
    <col min="9221" max="9221" width="14.7109375" style="167" customWidth="1"/>
    <col min="9222" max="9222" width="12.7109375" style="167" customWidth="1"/>
    <col min="9223" max="9224" width="15.7109375" style="167" customWidth="1"/>
    <col min="9225" max="9473" width="9.140625" style="167"/>
    <col min="9474" max="9475" width="10.7109375" style="167" customWidth="1"/>
    <col min="9476" max="9476" width="47.7109375" style="167" customWidth="1"/>
    <col min="9477" max="9477" width="14.7109375" style="167" customWidth="1"/>
    <col min="9478" max="9478" width="12.7109375" style="167" customWidth="1"/>
    <col min="9479" max="9480" width="15.7109375" style="167" customWidth="1"/>
    <col min="9481" max="9729" width="9.140625" style="167"/>
    <col min="9730" max="9731" width="10.7109375" style="167" customWidth="1"/>
    <col min="9732" max="9732" width="47.7109375" style="167" customWidth="1"/>
    <col min="9733" max="9733" width="14.7109375" style="167" customWidth="1"/>
    <col min="9734" max="9734" width="12.7109375" style="167" customWidth="1"/>
    <col min="9735" max="9736" width="15.7109375" style="167" customWidth="1"/>
    <col min="9737" max="9985" width="9.140625" style="167"/>
    <col min="9986" max="9987" width="10.7109375" style="167" customWidth="1"/>
    <col min="9988" max="9988" width="47.7109375" style="167" customWidth="1"/>
    <col min="9989" max="9989" width="14.7109375" style="167" customWidth="1"/>
    <col min="9990" max="9990" width="12.7109375" style="167" customWidth="1"/>
    <col min="9991" max="9992" width="15.7109375" style="167" customWidth="1"/>
    <col min="9993" max="10241" width="9.140625" style="167"/>
    <col min="10242" max="10243" width="10.7109375" style="167" customWidth="1"/>
    <col min="10244" max="10244" width="47.7109375" style="167" customWidth="1"/>
    <col min="10245" max="10245" width="14.7109375" style="167" customWidth="1"/>
    <col min="10246" max="10246" width="12.7109375" style="167" customWidth="1"/>
    <col min="10247" max="10248" width="15.7109375" style="167" customWidth="1"/>
    <col min="10249" max="10497" width="9.140625" style="167"/>
    <col min="10498" max="10499" width="10.7109375" style="167" customWidth="1"/>
    <col min="10500" max="10500" width="47.7109375" style="167" customWidth="1"/>
    <col min="10501" max="10501" width="14.7109375" style="167" customWidth="1"/>
    <col min="10502" max="10502" width="12.7109375" style="167" customWidth="1"/>
    <col min="10503" max="10504" width="15.7109375" style="167" customWidth="1"/>
    <col min="10505" max="10753" width="9.140625" style="167"/>
    <col min="10754" max="10755" width="10.7109375" style="167" customWidth="1"/>
    <col min="10756" max="10756" width="47.7109375" style="167" customWidth="1"/>
    <col min="10757" max="10757" width="14.7109375" style="167" customWidth="1"/>
    <col min="10758" max="10758" width="12.7109375" style="167" customWidth="1"/>
    <col min="10759" max="10760" width="15.7109375" style="167" customWidth="1"/>
    <col min="10761" max="11009" width="9.140625" style="167"/>
    <col min="11010" max="11011" width="10.7109375" style="167" customWidth="1"/>
    <col min="11012" max="11012" width="47.7109375" style="167" customWidth="1"/>
    <col min="11013" max="11013" width="14.7109375" style="167" customWidth="1"/>
    <col min="11014" max="11014" width="12.7109375" style="167" customWidth="1"/>
    <col min="11015" max="11016" width="15.7109375" style="167" customWidth="1"/>
    <col min="11017" max="11265" width="9.140625" style="167"/>
    <col min="11266" max="11267" width="10.7109375" style="167" customWidth="1"/>
    <col min="11268" max="11268" width="47.7109375" style="167" customWidth="1"/>
    <col min="11269" max="11269" width="14.7109375" style="167" customWidth="1"/>
    <col min="11270" max="11270" width="12.7109375" style="167" customWidth="1"/>
    <col min="11271" max="11272" width="15.7109375" style="167" customWidth="1"/>
    <col min="11273" max="11521" width="9.140625" style="167"/>
    <col min="11522" max="11523" width="10.7109375" style="167" customWidth="1"/>
    <col min="11524" max="11524" width="47.7109375" style="167" customWidth="1"/>
    <col min="11525" max="11525" width="14.7109375" style="167" customWidth="1"/>
    <col min="11526" max="11526" width="12.7109375" style="167" customWidth="1"/>
    <col min="11527" max="11528" width="15.7109375" style="167" customWidth="1"/>
    <col min="11529" max="11777" width="9.140625" style="167"/>
    <col min="11778" max="11779" width="10.7109375" style="167" customWidth="1"/>
    <col min="11780" max="11780" width="47.7109375" style="167" customWidth="1"/>
    <col min="11781" max="11781" width="14.7109375" style="167" customWidth="1"/>
    <col min="11782" max="11782" width="12.7109375" style="167" customWidth="1"/>
    <col min="11783" max="11784" width="15.7109375" style="167" customWidth="1"/>
    <col min="11785" max="12033" width="9.140625" style="167"/>
    <col min="12034" max="12035" width="10.7109375" style="167" customWidth="1"/>
    <col min="12036" max="12036" width="47.7109375" style="167" customWidth="1"/>
    <col min="12037" max="12037" width="14.7109375" style="167" customWidth="1"/>
    <col min="12038" max="12038" width="12.7109375" style="167" customWidth="1"/>
    <col min="12039" max="12040" width="15.7109375" style="167" customWidth="1"/>
    <col min="12041" max="12289" width="9.140625" style="167"/>
    <col min="12290" max="12291" width="10.7109375" style="167" customWidth="1"/>
    <col min="12292" max="12292" width="47.7109375" style="167" customWidth="1"/>
    <col min="12293" max="12293" width="14.7109375" style="167" customWidth="1"/>
    <col min="12294" max="12294" width="12.7109375" style="167" customWidth="1"/>
    <col min="12295" max="12296" width="15.7109375" style="167" customWidth="1"/>
    <col min="12297" max="12545" width="9.140625" style="167"/>
    <col min="12546" max="12547" width="10.7109375" style="167" customWidth="1"/>
    <col min="12548" max="12548" width="47.7109375" style="167" customWidth="1"/>
    <col min="12549" max="12549" width="14.7109375" style="167" customWidth="1"/>
    <col min="12550" max="12550" width="12.7109375" style="167" customWidth="1"/>
    <col min="12551" max="12552" width="15.7109375" style="167" customWidth="1"/>
    <col min="12553" max="12801" width="9.140625" style="167"/>
    <col min="12802" max="12803" width="10.7109375" style="167" customWidth="1"/>
    <col min="12804" max="12804" width="47.7109375" style="167" customWidth="1"/>
    <col min="12805" max="12805" width="14.7109375" style="167" customWidth="1"/>
    <col min="12806" max="12806" width="12.7109375" style="167" customWidth="1"/>
    <col min="12807" max="12808" width="15.7109375" style="167" customWidth="1"/>
    <col min="12809" max="13057" width="9.140625" style="167"/>
    <col min="13058" max="13059" width="10.7109375" style="167" customWidth="1"/>
    <col min="13060" max="13060" width="47.7109375" style="167" customWidth="1"/>
    <col min="13061" max="13061" width="14.7109375" style="167" customWidth="1"/>
    <col min="13062" max="13062" width="12.7109375" style="167" customWidth="1"/>
    <col min="13063" max="13064" width="15.7109375" style="167" customWidth="1"/>
    <col min="13065" max="13313" width="9.140625" style="167"/>
    <col min="13314" max="13315" width="10.7109375" style="167" customWidth="1"/>
    <col min="13316" max="13316" width="47.7109375" style="167" customWidth="1"/>
    <col min="13317" max="13317" width="14.7109375" style="167" customWidth="1"/>
    <col min="13318" max="13318" width="12.7109375" style="167" customWidth="1"/>
    <col min="13319" max="13320" width="15.7109375" style="167" customWidth="1"/>
    <col min="13321" max="13569" width="9.140625" style="167"/>
    <col min="13570" max="13571" width="10.7109375" style="167" customWidth="1"/>
    <col min="13572" max="13572" width="47.7109375" style="167" customWidth="1"/>
    <col min="13573" max="13573" width="14.7109375" style="167" customWidth="1"/>
    <col min="13574" max="13574" width="12.7109375" style="167" customWidth="1"/>
    <col min="13575" max="13576" width="15.7109375" style="167" customWidth="1"/>
    <col min="13577" max="13825" width="9.140625" style="167"/>
    <col min="13826" max="13827" width="10.7109375" style="167" customWidth="1"/>
    <col min="13828" max="13828" width="47.7109375" style="167" customWidth="1"/>
    <col min="13829" max="13829" width="14.7109375" style="167" customWidth="1"/>
    <col min="13830" max="13830" width="12.7109375" style="167" customWidth="1"/>
    <col min="13831" max="13832" width="15.7109375" style="167" customWidth="1"/>
    <col min="13833" max="14081" width="9.140625" style="167"/>
    <col min="14082" max="14083" width="10.7109375" style="167" customWidth="1"/>
    <col min="14084" max="14084" width="47.7109375" style="167" customWidth="1"/>
    <col min="14085" max="14085" width="14.7109375" style="167" customWidth="1"/>
    <col min="14086" max="14086" width="12.7109375" style="167" customWidth="1"/>
    <col min="14087" max="14088" width="15.7109375" style="167" customWidth="1"/>
    <col min="14089" max="14337" width="9.140625" style="167"/>
    <col min="14338" max="14339" width="10.7109375" style="167" customWidth="1"/>
    <col min="14340" max="14340" width="47.7109375" style="167" customWidth="1"/>
    <col min="14341" max="14341" width="14.7109375" style="167" customWidth="1"/>
    <col min="14342" max="14342" width="12.7109375" style="167" customWidth="1"/>
    <col min="14343" max="14344" width="15.7109375" style="167" customWidth="1"/>
    <col min="14345" max="14593" width="9.140625" style="167"/>
    <col min="14594" max="14595" width="10.7109375" style="167" customWidth="1"/>
    <col min="14596" max="14596" width="47.7109375" style="167" customWidth="1"/>
    <col min="14597" max="14597" width="14.7109375" style="167" customWidth="1"/>
    <col min="14598" max="14598" width="12.7109375" style="167" customWidth="1"/>
    <col min="14599" max="14600" width="15.7109375" style="167" customWidth="1"/>
    <col min="14601" max="14849" width="9.140625" style="167"/>
    <col min="14850" max="14851" width="10.7109375" style="167" customWidth="1"/>
    <col min="14852" max="14852" width="47.7109375" style="167" customWidth="1"/>
    <col min="14853" max="14853" width="14.7109375" style="167" customWidth="1"/>
    <col min="14854" max="14854" width="12.7109375" style="167" customWidth="1"/>
    <col min="14855" max="14856" width="15.7109375" style="167" customWidth="1"/>
    <col min="14857" max="15105" width="9.140625" style="167"/>
    <col min="15106" max="15107" width="10.7109375" style="167" customWidth="1"/>
    <col min="15108" max="15108" width="47.7109375" style="167" customWidth="1"/>
    <col min="15109" max="15109" width="14.7109375" style="167" customWidth="1"/>
    <col min="15110" max="15110" width="12.7109375" style="167" customWidth="1"/>
    <col min="15111" max="15112" width="15.7109375" style="167" customWidth="1"/>
    <col min="15113" max="15361" width="9.140625" style="167"/>
    <col min="15362" max="15363" width="10.7109375" style="167" customWidth="1"/>
    <col min="15364" max="15364" width="47.7109375" style="167" customWidth="1"/>
    <col min="15365" max="15365" width="14.7109375" style="167" customWidth="1"/>
    <col min="15366" max="15366" width="12.7109375" style="167" customWidth="1"/>
    <col min="15367" max="15368" width="15.7109375" style="167" customWidth="1"/>
    <col min="15369" max="15617" width="9.140625" style="167"/>
    <col min="15618" max="15619" width="10.7109375" style="167" customWidth="1"/>
    <col min="15620" max="15620" width="47.7109375" style="167" customWidth="1"/>
    <col min="15621" max="15621" width="14.7109375" style="167" customWidth="1"/>
    <col min="15622" max="15622" width="12.7109375" style="167" customWidth="1"/>
    <col min="15623" max="15624" width="15.7109375" style="167" customWidth="1"/>
    <col min="15625" max="15873" width="9.140625" style="167"/>
    <col min="15874" max="15875" width="10.7109375" style="167" customWidth="1"/>
    <col min="15876" max="15876" width="47.7109375" style="167" customWidth="1"/>
    <col min="15877" max="15877" width="14.7109375" style="167" customWidth="1"/>
    <col min="15878" max="15878" width="12.7109375" style="167" customWidth="1"/>
    <col min="15879" max="15880" width="15.7109375" style="167" customWidth="1"/>
    <col min="15881" max="16129" width="9.140625" style="167"/>
    <col min="16130" max="16131" width="10.7109375" style="167" customWidth="1"/>
    <col min="16132" max="16132" width="47.7109375" style="167" customWidth="1"/>
    <col min="16133" max="16133" width="14.7109375" style="167" customWidth="1"/>
    <col min="16134" max="16134" width="12.7109375" style="167" customWidth="1"/>
    <col min="16135" max="16136" width="15.7109375" style="167" customWidth="1"/>
    <col min="16137" max="16384" width="9.140625" style="167"/>
  </cols>
  <sheetData>
    <row r="1" spans="2:8" ht="20.100000000000001" customHeight="1" x14ac:dyDescent="0.25">
      <c r="B1" s="205" t="s">
        <v>136</v>
      </c>
    </row>
    <row r="2" spans="2:8" s="201" customFormat="1" ht="15" customHeight="1" x14ac:dyDescent="0.25">
      <c r="B2" s="203" t="s">
        <v>135</v>
      </c>
      <c r="C2" s="202" t="s">
        <v>389</v>
      </c>
      <c r="E2" s="203"/>
      <c r="F2" s="170"/>
      <c r="G2" s="204"/>
      <c r="H2" s="168"/>
    </row>
    <row r="3" spans="2:8" s="201" customFormat="1" ht="15" customHeight="1" x14ac:dyDescent="0.25">
      <c r="B3" s="203" t="s">
        <v>134</v>
      </c>
      <c r="C3" s="202" t="s">
        <v>697</v>
      </c>
      <c r="E3" s="203"/>
      <c r="F3" s="170"/>
      <c r="G3" s="204"/>
      <c r="H3" s="168"/>
    </row>
    <row r="4" spans="2:8" s="189" customFormat="1" ht="32.1" customHeight="1" thickBot="1" x14ac:dyDescent="0.3">
      <c r="B4" s="193" t="s">
        <v>130</v>
      </c>
      <c r="C4" s="193" t="s">
        <v>129</v>
      </c>
      <c r="D4" s="194" t="s">
        <v>128</v>
      </c>
      <c r="E4" s="193" t="s">
        <v>127</v>
      </c>
      <c r="F4" s="192" t="s">
        <v>126</v>
      </c>
      <c r="G4" s="191" t="s">
        <v>125</v>
      </c>
      <c r="H4" s="190" t="s">
        <v>124</v>
      </c>
    </row>
    <row r="5" spans="2:8" s="183" customFormat="1" ht="9.9499999999999993" customHeight="1" x14ac:dyDescent="0.25">
      <c r="B5" s="187"/>
      <c r="C5" s="187"/>
      <c r="D5" s="188"/>
      <c r="E5" s="187"/>
      <c r="F5" s="186"/>
      <c r="G5" s="185"/>
      <c r="H5" s="184"/>
    </row>
    <row r="6" spans="2:8" x14ac:dyDescent="0.25">
      <c r="D6" s="179" t="s">
        <v>123</v>
      </c>
      <c r="F6" s="223"/>
      <c r="G6" s="224" t="s">
        <v>122</v>
      </c>
      <c r="H6" s="225">
        <f>+SUM(H7:H11)</f>
        <v>0</v>
      </c>
    </row>
    <row r="7" spans="2:8" ht="38.25" x14ac:dyDescent="0.2">
      <c r="B7" s="171" t="s">
        <v>76</v>
      </c>
      <c r="C7" s="171" t="s">
        <v>121</v>
      </c>
      <c r="D7" s="172" t="s">
        <v>120</v>
      </c>
      <c r="E7" s="209" t="s">
        <v>34</v>
      </c>
      <c r="F7" s="210">
        <v>42</v>
      </c>
      <c r="G7" s="211"/>
      <c r="H7" s="212">
        <f>ROUND(F7*G7,2)</f>
        <v>0</v>
      </c>
    </row>
    <row r="8" spans="2:8" ht="25.5" x14ac:dyDescent="0.2">
      <c r="D8" s="178" t="s">
        <v>698</v>
      </c>
      <c r="E8" s="209"/>
      <c r="F8" s="210"/>
      <c r="G8" s="211"/>
      <c r="H8" s="212"/>
    </row>
    <row r="9" spans="2:8" ht="51" x14ac:dyDescent="0.2">
      <c r="B9" s="171" t="s">
        <v>74</v>
      </c>
      <c r="C9" s="171" t="s">
        <v>119</v>
      </c>
      <c r="D9" s="172" t="s">
        <v>118</v>
      </c>
      <c r="E9" s="209" t="s">
        <v>34</v>
      </c>
      <c r="F9" s="210">
        <v>33</v>
      </c>
      <c r="G9" s="213"/>
      <c r="H9" s="214">
        <f>ROUND(F9*G9,2)</f>
        <v>0</v>
      </c>
    </row>
    <row r="10" spans="2:8" ht="25.5" x14ac:dyDescent="0.25">
      <c r="D10" s="178" t="s">
        <v>699</v>
      </c>
      <c r="G10" s="182"/>
      <c r="H10" s="181"/>
    </row>
    <row r="11" spans="2:8" x14ac:dyDescent="0.25">
      <c r="G11" s="182"/>
      <c r="H11" s="181"/>
    </row>
    <row r="12" spans="2:8" x14ac:dyDescent="0.25">
      <c r="D12" s="179" t="s">
        <v>117</v>
      </c>
      <c r="F12" s="223"/>
      <c r="G12" s="224" t="s">
        <v>116</v>
      </c>
      <c r="H12" s="225">
        <f>+SUM(H13:H33)</f>
        <v>0</v>
      </c>
    </row>
    <row r="13" spans="2:8" x14ac:dyDescent="0.25">
      <c r="D13" s="179"/>
      <c r="G13" s="173"/>
      <c r="H13" s="180"/>
    </row>
    <row r="14" spans="2:8" x14ac:dyDescent="0.25">
      <c r="D14" s="179" t="s">
        <v>115</v>
      </c>
    </row>
    <row r="15" spans="2:8" ht="25.5" x14ac:dyDescent="0.2">
      <c r="B15" s="171" t="s">
        <v>76</v>
      </c>
      <c r="C15" s="171" t="s">
        <v>114</v>
      </c>
      <c r="D15" s="172" t="s">
        <v>113</v>
      </c>
      <c r="E15" s="209" t="s">
        <v>31</v>
      </c>
      <c r="F15" s="210">
        <v>1584</v>
      </c>
      <c r="G15" s="213"/>
      <c r="H15" s="214">
        <f>ROUND(F15*G15,2)</f>
        <v>0</v>
      </c>
    </row>
    <row r="16" spans="2:8" ht="38.25" x14ac:dyDescent="0.2">
      <c r="D16" s="178" t="s">
        <v>700</v>
      </c>
      <c r="E16" s="209"/>
      <c r="F16" s="210"/>
      <c r="G16" s="213"/>
      <c r="H16" s="214"/>
    </row>
    <row r="17" spans="2:10" ht="25.5" x14ac:dyDescent="0.2">
      <c r="B17" s="171" t="s">
        <v>74</v>
      </c>
      <c r="C17" s="171" t="s">
        <v>112</v>
      </c>
      <c r="D17" s="172" t="s">
        <v>111</v>
      </c>
      <c r="E17" s="209" t="s">
        <v>31</v>
      </c>
      <c r="F17" s="210">
        <v>512</v>
      </c>
      <c r="G17" s="213"/>
      <c r="H17" s="214">
        <f>ROUND(F17*G17,2)</f>
        <v>0</v>
      </c>
    </row>
    <row r="18" spans="2:10" ht="25.5" x14ac:dyDescent="0.2">
      <c r="D18" s="178" t="s">
        <v>774</v>
      </c>
      <c r="E18" s="209"/>
      <c r="F18" s="210"/>
      <c r="G18" s="213"/>
      <c r="H18" s="214"/>
    </row>
    <row r="19" spans="2:10" x14ac:dyDescent="0.2">
      <c r="B19" s="171" t="s">
        <v>71</v>
      </c>
      <c r="C19" s="171" t="s">
        <v>110</v>
      </c>
      <c r="D19" s="172" t="s">
        <v>109</v>
      </c>
      <c r="E19" s="209" t="s">
        <v>38</v>
      </c>
      <c r="F19" s="210">
        <v>354.90000000000003</v>
      </c>
      <c r="G19" s="213"/>
      <c r="H19" s="214">
        <f>ROUND(F19*G19,2)</f>
        <v>0</v>
      </c>
    </row>
    <row r="20" spans="2:10" ht="51" x14ac:dyDescent="0.2">
      <c r="D20" s="178" t="s">
        <v>701</v>
      </c>
      <c r="E20" s="209"/>
      <c r="F20" s="210"/>
      <c r="G20" s="213"/>
      <c r="H20" s="214"/>
    </row>
    <row r="21" spans="2:10" x14ac:dyDescent="0.2">
      <c r="E21" s="209"/>
      <c r="F21" s="210"/>
      <c r="G21" s="213"/>
      <c r="H21" s="214"/>
    </row>
    <row r="22" spans="2:10" x14ac:dyDescent="0.2">
      <c r="D22" s="179" t="s">
        <v>108</v>
      </c>
      <c r="E22" s="209"/>
      <c r="F22" s="210"/>
      <c r="G22" s="213"/>
      <c r="H22" s="214"/>
    </row>
    <row r="23" spans="2:10" ht="25.5" x14ac:dyDescent="0.2">
      <c r="B23" s="171" t="s">
        <v>76</v>
      </c>
      <c r="C23" s="171" t="s">
        <v>107</v>
      </c>
      <c r="D23" s="172" t="s">
        <v>775</v>
      </c>
      <c r="E23" s="209" t="s">
        <v>106</v>
      </c>
      <c r="F23" s="210">
        <v>37.754000000000005</v>
      </c>
      <c r="G23" s="213"/>
      <c r="H23" s="214">
        <f>ROUND(F23*G23,2)</f>
        <v>0</v>
      </c>
    </row>
    <row r="24" spans="2:10" ht="76.5" x14ac:dyDescent="0.2">
      <c r="D24" s="178" t="s">
        <v>702</v>
      </c>
      <c r="E24" s="209"/>
      <c r="F24" s="210"/>
      <c r="G24" s="213"/>
      <c r="H24" s="214"/>
    </row>
    <row r="25" spans="2:10" x14ac:dyDescent="0.2">
      <c r="B25" s="171" t="s">
        <v>74</v>
      </c>
      <c r="C25" s="171" t="s">
        <v>105</v>
      </c>
      <c r="D25" s="172" t="s">
        <v>104</v>
      </c>
      <c r="E25" s="209" t="s">
        <v>38</v>
      </c>
      <c r="F25" s="210">
        <v>344</v>
      </c>
      <c r="G25" s="213"/>
      <c r="H25" s="214">
        <f t="shared" ref="H25:H30" si="0">ROUND(F25*G25,2)</f>
        <v>0</v>
      </c>
    </row>
    <row r="26" spans="2:10" x14ac:dyDescent="0.2">
      <c r="B26" s="275"/>
      <c r="C26" s="275"/>
      <c r="D26" s="276"/>
      <c r="E26" s="277"/>
      <c r="F26" s="274"/>
      <c r="G26" s="274"/>
      <c r="H26" s="257"/>
      <c r="I26" s="258"/>
      <c r="J26" s="258"/>
    </row>
    <row r="27" spans="2:10" x14ac:dyDescent="0.2">
      <c r="B27" s="171" t="s">
        <v>68</v>
      </c>
      <c r="C27" s="171" t="s">
        <v>102</v>
      </c>
      <c r="D27" s="172" t="s">
        <v>101</v>
      </c>
      <c r="E27" s="209" t="s">
        <v>34</v>
      </c>
      <c r="F27" s="210">
        <v>4</v>
      </c>
      <c r="G27" s="213"/>
      <c r="H27" s="214">
        <f t="shared" si="0"/>
        <v>0</v>
      </c>
    </row>
    <row r="28" spans="2:10" x14ac:dyDescent="0.2">
      <c r="B28" s="171" t="s">
        <v>65</v>
      </c>
      <c r="C28" s="171" t="s">
        <v>100</v>
      </c>
      <c r="D28" s="172" t="s">
        <v>99</v>
      </c>
      <c r="E28" s="209" t="s">
        <v>34</v>
      </c>
      <c r="F28" s="210">
        <v>2</v>
      </c>
      <c r="G28" s="213"/>
      <c r="H28" s="214">
        <f t="shared" si="0"/>
        <v>0</v>
      </c>
    </row>
    <row r="29" spans="2:10" x14ac:dyDescent="0.2">
      <c r="B29" s="171" t="s">
        <v>62</v>
      </c>
      <c r="C29" s="171" t="s">
        <v>98</v>
      </c>
      <c r="D29" s="172" t="s">
        <v>97</v>
      </c>
      <c r="E29" s="209" t="s">
        <v>34</v>
      </c>
      <c r="F29" s="210">
        <v>5</v>
      </c>
      <c r="G29" s="213"/>
      <c r="H29" s="214">
        <f t="shared" si="0"/>
        <v>0</v>
      </c>
    </row>
    <row r="30" spans="2:10" ht="25.5" x14ac:dyDescent="0.2">
      <c r="B30" s="171" t="s">
        <v>59</v>
      </c>
      <c r="C30" s="171" t="s">
        <v>96</v>
      </c>
      <c r="D30" s="172" t="s">
        <v>95</v>
      </c>
      <c r="E30" s="209" t="s">
        <v>31</v>
      </c>
      <c r="F30" s="210">
        <v>78.400000000000006</v>
      </c>
      <c r="G30" s="213"/>
      <c r="H30" s="214">
        <f t="shared" si="0"/>
        <v>0</v>
      </c>
    </row>
    <row r="31" spans="2:10" ht="38.25" x14ac:dyDescent="0.2">
      <c r="D31" s="178" t="s">
        <v>703</v>
      </c>
      <c r="E31" s="209"/>
      <c r="F31" s="210"/>
      <c r="G31" s="213"/>
      <c r="H31" s="214"/>
    </row>
    <row r="32" spans="2:10" ht="25.5" x14ac:dyDescent="0.2">
      <c r="B32" s="171" t="s">
        <v>56</v>
      </c>
      <c r="C32" s="171" t="s">
        <v>94</v>
      </c>
      <c r="D32" s="172" t="s">
        <v>93</v>
      </c>
      <c r="E32" s="209" t="s">
        <v>34</v>
      </c>
      <c r="F32" s="210">
        <v>4</v>
      </c>
      <c r="G32" s="213"/>
      <c r="H32" s="214">
        <f>ROUND(F32*G32,2)</f>
        <v>0</v>
      </c>
    </row>
    <row r="33" spans="2:8" x14ac:dyDescent="0.25">
      <c r="G33" s="182"/>
      <c r="H33" s="181"/>
    </row>
    <row r="34" spans="2:8" x14ac:dyDescent="0.25">
      <c r="D34" s="179" t="s">
        <v>92</v>
      </c>
      <c r="F34" s="223"/>
      <c r="G34" s="226" t="s">
        <v>91</v>
      </c>
      <c r="H34" s="227">
        <f>+SUM(H35:H46)</f>
        <v>0</v>
      </c>
    </row>
    <row r="35" spans="2:8" x14ac:dyDescent="0.25">
      <c r="D35" s="179"/>
      <c r="G35" s="207"/>
      <c r="H35" s="208"/>
    </row>
    <row r="36" spans="2:8" x14ac:dyDescent="0.25">
      <c r="D36" s="179" t="s">
        <v>90</v>
      </c>
    </row>
    <row r="37" spans="2:8" x14ac:dyDescent="0.25">
      <c r="B37" s="171" t="s">
        <v>76</v>
      </c>
      <c r="C37" s="171" t="s">
        <v>89</v>
      </c>
      <c r="D37" s="172" t="s">
        <v>88</v>
      </c>
      <c r="E37" s="171" t="s">
        <v>34</v>
      </c>
      <c r="F37" s="170">
        <v>1</v>
      </c>
      <c r="G37" s="182"/>
      <c r="H37" s="181">
        <f>ROUND(F37*G37,2)</f>
        <v>0</v>
      </c>
    </row>
    <row r="38" spans="2:8" x14ac:dyDescent="0.25">
      <c r="B38" s="171" t="s">
        <v>74</v>
      </c>
      <c r="C38" s="171" t="s">
        <v>87</v>
      </c>
      <c r="D38" s="172" t="s">
        <v>86</v>
      </c>
      <c r="E38" s="171" t="s">
        <v>34</v>
      </c>
      <c r="F38" s="170">
        <v>1</v>
      </c>
      <c r="H38" s="168">
        <f>ROUND(F38*G38,2)</f>
        <v>0</v>
      </c>
    </row>
    <row r="39" spans="2:8" ht="54.75" customHeight="1" x14ac:dyDescent="0.2">
      <c r="B39" s="171" t="s">
        <v>71</v>
      </c>
      <c r="C39" s="171" t="s">
        <v>85</v>
      </c>
      <c r="D39" s="172" t="s">
        <v>808</v>
      </c>
      <c r="E39" s="209" t="s">
        <v>34</v>
      </c>
      <c r="F39" s="210">
        <v>1</v>
      </c>
      <c r="G39" s="211"/>
      <c r="H39" s="212">
        <f>ROUND(F39*G39,2)</f>
        <v>0</v>
      </c>
    </row>
    <row r="40" spans="2:8" ht="38.25" x14ac:dyDescent="0.2">
      <c r="D40" s="178" t="s">
        <v>704</v>
      </c>
      <c r="E40" s="209"/>
      <c r="F40" s="210"/>
      <c r="G40" s="211"/>
      <c r="H40" s="212"/>
    </row>
    <row r="41" spans="2:8" ht="38.25" x14ac:dyDescent="0.2">
      <c r="B41" s="171" t="s">
        <v>68</v>
      </c>
      <c r="C41" s="171" t="s">
        <v>84</v>
      </c>
      <c r="D41" s="172" t="s">
        <v>776</v>
      </c>
      <c r="E41" s="209" t="s">
        <v>34</v>
      </c>
      <c r="F41" s="210">
        <v>1</v>
      </c>
      <c r="G41" s="211"/>
      <c r="H41" s="212">
        <f>ROUND(F41*G41,2)</f>
        <v>0</v>
      </c>
    </row>
    <row r="42" spans="2:8" ht="25.5" x14ac:dyDescent="0.2">
      <c r="D42" s="178" t="s">
        <v>705</v>
      </c>
      <c r="E42" s="209"/>
      <c r="F42" s="210"/>
      <c r="G42" s="211"/>
      <c r="H42" s="212"/>
    </row>
    <row r="43" spans="2:8" ht="63.75" x14ac:dyDescent="0.2">
      <c r="B43" s="171" t="s">
        <v>65</v>
      </c>
      <c r="C43" s="171" t="s">
        <v>83</v>
      </c>
      <c r="D43" s="172" t="s">
        <v>82</v>
      </c>
      <c r="E43" s="209" t="s">
        <v>81</v>
      </c>
      <c r="F43" s="210">
        <v>1</v>
      </c>
      <c r="G43" s="211"/>
      <c r="H43" s="212">
        <f>ROUND(F43*G43,2)</f>
        <v>0</v>
      </c>
    </row>
    <row r="44" spans="2:8" ht="25.5" x14ac:dyDescent="0.2">
      <c r="B44" s="171" t="s">
        <v>62</v>
      </c>
      <c r="C44" s="171" t="s">
        <v>80</v>
      </c>
      <c r="D44" s="172" t="s">
        <v>79</v>
      </c>
      <c r="E44" s="209" t="s">
        <v>38</v>
      </c>
      <c r="F44" s="210">
        <v>0</v>
      </c>
      <c r="G44" s="211"/>
      <c r="H44" s="212">
        <f>ROUND(F44*G44,2)</f>
        <v>0</v>
      </c>
    </row>
    <row r="45" spans="2:8" ht="25.5" x14ac:dyDescent="0.2">
      <c r="D45" s="178" t="s">
        <v>706</v>
      </c>
      <c r="E45" s="209"/>
      <c r="F45" s="210"/>
      <c r="G45" s="211"/>
      <c r="H45" s="212"/>
    </row>
    <row r="46" spans="2:8" x14ac:dyDescent="0.2">
      <c r="E46" s="209"/>
      <c r="F46" s="210"/>
      <c r="G46" s="211"/>
      <c r="H46" s="212"/>
    </row>
    <row r="47" spans="2:8" x14ac:dyDescent="0.25">
      <c r="D47" s="179" t="s">
        <v>78</v>
      </c>
      <c r="E47" s="228"/>
      <c r="F47" s="229"/>
      <c r="G47" s="224" t="s">
        <v>77</v>
      </c>
      <c r="H47" s="225">
        <f>+SUM(H48:H75)</f>
        <v>0</v>
      </c>
    </row>
    <row r="48" spans="2:8" ht="38.25" x14ac:dyDescent="0.2">
      <c r="B48" s="171" t="s">
        <v>76</v>
      </c>
      <c r="C48" s="171" t="s">
        <v>75</v>
      </c>
      <c r="D48" s="172" t="s">
        <v>777</v>
      </c>
      <c r="E48" s="209" t="s">
        <v>38</v>
      </c>
      <c r="F48" s="210">
        <v>154.80000000000001</v>
      </c>
      <c r="G48" s="211"/>
      <c r="H48" s="212">
        <f>ROUND(F48*G48,2)</f>
        <v>0</v>
      </c>
    </row>
    <row r="49" spans="2:8" ht="25.5" x14ac:dyDescent="0.2">
      <c r="D49" s="178" t="s">
        <v>707</v>
      </c>
      <c r="E49" s="209"/>
      <c r="F49" s="210"/>
      <c r="G49" s="211"/>
      <c r="H49" s="212"/>
    </row>
    <row r="50" spans="2:8" ht="63.75" x14ac:dyDescent="0.2">
      <c r="B50" s="171" t="s">
        <v>74</v>
      </c>
      <c r="C50" s="171" t="s">
        <v>73</v>
      </c>
      <c r="D50" s="172" t="s">
        <v>72</v>
      </c>
      <c r="E50" s="209" t="s">
        <v>31</v>
      </c>
      <c r="F50" s="210">
        <v>192.24</v>
      </c>
      <c r="G50" s="211"/>
      <c r="H50" s="212">
        <f>ROUND(F50*G50,2)</f>
        <v>0</v>
      </c>
    </row>
    <row r="51" spans="2:8" ht="38.25" x14ac:dyDescent="0.2">
      <c r="D51" s="178" t="s">
        <v>778</v>
      </c>
      <c r="E51" s="209"/>
      <c r="F51" s="210"/>
      <c r="G51" s="211"/>
      <c r="H51" s="212"/>
    </row>
    <row r="52" spans="2:8" ht="51" x14ac:dyDescent="0.2">
      <c r="B52" s="171" t="s">
        <v>71</v>
      </c>
      <c r="C52" s="171" t="s">
        <v>70</v>
      </c>
      <c r="D52" s="172" t="s">
        <v>69</v>
      </c>
      <c r="E52" s="209" t="s">
        <v>31</v>
      </c>
      <c r="F52" s="210">
        <v>108.33590000000001</v>
      </c>
      <c r="G52" s="211"/>
      <c r="H52" s="212">
        <f>ROUND(F52*G52,2)</f>
        <v>0</v>
      </c>
    </row>
    <row r="53" spans="2:8" ht="63.75" x14ac:dyDescent="0.2">
      <c r="D53" s="178" t="s">
        <v>779</v>
      </c>
      <c r="E53" s="209"/>
      <c r="F53" s="210"/>
      <c r="G53" s="211"/>
      <c r="H53" s="212"/>
    </row>
    <row r="54" spans="2:8" ht="63.75" x14ac:dyDescent="0.2">
      <c r="B54" s="171" t="s">
        <v>68</v>
      </c>
      <c r="C54" s="171" t="s">
        <v>67</v>
      </c>
      <c r="D54" s="172" t="s">
        <v>66</v>
      </c>
      <c r="E54" s="209" t="s">
        <v>31</v>
      </c>
      <c r="F54" s="210">
        <v>160</v>
      </c>
      <c r="G54" s="211"/>
      <c r="H54" s="212">
        <f>ROUND(F54*G54,2)</f>
        <v>0</v>
      </c>
    </row>
    <row r="55" spans="2:8" ht="25.5" x14ac:dyDescent="0.2">
      <c r="D55" s="178" t="s">
        <v>780</v>
      </c>
      <c r="E55" s="209"/>
      <c r="F55" s="210"/>
      <c r="G55" s="211"/>
      <c r="H55" s="212"/>
    </row>
    <row r="56" spans="2:8" ht="63.75" x14ac:dyDescent="0.2">
      <c r="B56" s="171" t="s">
        <v>65</v>
      </c>
      <c r="C56" s="171" t="s">
        <v>64</v>
      </c>
      <c r="D56" s="172" t="s">
        <v>63</v>
      </c>
      <c r="E56" s="209" t="s">
        <v>31</v>
      </c>
      <c r="F56" s="210">
        <v>680</v>
      </c>
      <c r="G56" s="211"/>
      <c r="H56" s="212">
        <f>ROUND(F56*G56,2)</f>
        <v>0</v>
      </c>
    </row>
    <row r="57" spans="2:8" ht="38.25" x14ac:dyDescent="0.2">
      <c r="D57" s="178" t="s">
        <v>708</v>
      </c>
      <c r="E57" s="209"/>
      <c r="F57" s="210"/>
      <c r="G57" s="211"/>
      <c r="H57" s="212"/>
    </row>
    <row r="58" spans="2:8" ht="25.5" x14ac:dyDescent="0.2">
      <c r="B58" s="171" t="s">
        <v>62</v>
      </c>
      <c r="C58" s="171" t="s">
        <v>61</v>
      </c>
      <c r="D58" s="172" t="s">
        <v>60</v>
      </c>
      <c r="E58" s="209" t="s">
        <v>38</v>
      </c>
      <c r="F58" s="210">
        <v>25</v>
      </c>
      <c r="G58" s="211"/>
      <c r="H58" s="212">
        <f>ROUND(F58*G58,2)</f>
        <v>0</v>
      </c>
    </row>
    <row r="59" spans="2:8" x14ac:dyDescent="0.2">
      <c r="B59" s="171" t="s">
        <v>59</v>
      </c>
      <c r="C59" s="171" t="s">
        <v>58</v>
      </c>
      <c r="D59" s="172" t="s">
        <v>57</v>
      </c>
      <c r="E59" s="209" t="s">
        <v>34</v>
      </c>
      <c r="F59" s="210">
        <v>18</v>
      </c>
      <c r="G59" s="211"/>
      <c r="H59" s="212">
        <f>ROUND(F59*G59,2)</f>
        <v>0</v>
      </c>
    </row>
    <row r="60" spans="2:8" ht="25.5" x14ac:dyDescent="0.2">
      <c r="B60" s="171" t="s">
        <v>56</v>
      </c>
      <c r="C60" s="171" t="s">
        <v>55</v>
      </c>
      <c r="D60" s="172" t="s">
        <v>54</v>
      </c>
      <c r="E60" s="209" t="s">
        <v>34</v>
      </c>
      <c r="F60" s="210">
        <v>4</v>
      </c>
      <c r="G60" s="211"/>
      <c r="H60" s="212">
        <f>ROUND(F60*G60,2)</f>
        <v>0</v>
      </c>
    </row>
    <row r="61" spans="2:8" ht="25.5" x14ac:dyDescent="0.2">
      <c r="B61" s="171" t="s">
        <v>53</v>
      </c>
      <c r="C61" s="171" t="s">
        <v>52</v>
      </c>
      <c r="D61" s="172" t="s">
        <v>51</v>
      </c>
      <c r="E61" s="209" t="s">
        <v>38</v>
      </c>
      <c r="F61" s="210">
        <v>22.400000000000002</v>
      </c>
      <c r="G61" s="211"/>
      <c r="H61" s="212">
        <f>ROUND(F61*G61,2)</f>
        <v>0</v>
      </c>
    </row>
    <row r="62" spans="2:8" ht="51" x14ac:dyDescent="0.2">
      <c r="D62" s="178" t="s">
        <v>709</v>
      </c>
      <c r="E62" s="209"/>
      <c r="F62" s="210"/>
      <c r="G62" s="211"/>
      <c r="H62" s="212"/>
    </row>
    <row r="63" spans="2:8" ht="38.25" x14ac:dyDescent="0.2">
      <c r="B63" s="171" t="s">
        <v>50</v>
      </c>
      <c r="C63" s="171" t="s">
        <v>49</v>
      </c>
      <c r="D63" s="172" t="s">
        <v>48</v>
      </c>
      <c r="E63" s="209" t="s">
        <v>38</v>
      </c>
      <c r="F63" s="210">
        <v>552.86670000000004</v>
      </c>
      <c r="G63" s="211"/>
      <c r="H63" s="212">
        <f>ROUND(F63*G63,2)</f>
        <v>0</v>
      </c>
    </row>
    <row r="64" spans="2:8" ht="38.25" x14ac:dyDescent="0.2">
      <c r="D64" s="178" t="s">
        <v>710</v>
      </c>
      <c r="E64" s="209"/>
      <c r="F64" s="210"/>
      <c r="G64" s="211"/>
      <c r="H64" s="212"/>
    </row>
    <row r="65" spans="2:8" ht="38.25" x14ac:dyDescent="0.2">
      <c r="B65" s="171" t="s">
        <v>47</v>
      </c>
      <c r="C65" s="171" t="s">
        <v>46</v>
      </c>
      <c r="D65" s="172" t="s">
        <v>45</v>
      </c>
      <c r="E65" s="209" t="s">
        <v>38</v>
      </c>
      <c r="F65" s="210">
        <v>3.6</v>
      </c>
      <c r="G65" s="211"/>
      <c r="H65" s="212">
        <f>ROUND(F65*G65,2)</f>
        <v>0</v>
      </c>
    </row>
    <row r="66" spans="2:8" ht="25.5" x14ac:dyDescent="0.2">
      <c r="D66" s="178" t="s">
        <v>711</v>
      </c>
      <c r="E66" s="209"/>
      <c r="F66" s="210"/>
      <c r="G66" s="211"/>
      <c r="H66" s="212"/>
    </row>
    <row r="67" spans="2:8" ht="25.5" x14ac:dyDescent="0.2">
      <c r="B67" s="171" t="s">
        <v>44</v>
      </c>
      <c r="C67" s="171" t="s">
        <v>43</v>
      </c>
      <c r="D67" s="172" t="s">
        <v>42</v>
      </c>
      <c r="E67" s="209" t="s">
        <v>38</v>
      </c>
      <c r="F67" s="210">
        <v>14.4</v>
      </c>
      <c r="G67" s="211"/>
      <c r="H67" s="212">
        <f>ROUND(F67*G67,2)</f>
        <v>0</v>
      </c>
    </row>
    <row r="68" spans="2:8" ht="25.5" x14ac:dyDescent="0.2">
      <c r="D68" s="178" t="s">
        <v>712</v>
      </c>
      <c r="E68" s="209"/>
      <c r="F68" s="210"/>
      <c r="G68" s="211"/>
      <c r="H68" s="212"/>
    </row>
    <row r="69" spans="2:8" ht="38.25" x14ac:dyDescent="0.2">
      <c r="B69" s="171" t="s">
        <v>41</v>
      </c>
      <c r="C69" s="171" t="s">
        <v>40</v>
      </c>
      <c r="D69" s="172" t="s">
        <v>39</v>
      </c>
      <c r="E69" s="209" t="s">
        <v>38</v>
      </c>
      <c r="F69" s="210">
        <v>14</v>
      </c>
      <c r="G69" s="211"/>
      <c r="H69" s="212">
        <f>ROUND(F69*G69,2)</f>
        <v>0</v>
      </c>
    </row>
    <row r="70" spans="2:8" ht="38.25" x14ac:dyDescent="0.2">
      <c r="D70" s="178" t="s">
        <v>793</v>
      </c>
      <c r="E70" s="209"/>
      <c r="F70" s="210"/>
      <c r="G70" s="211"/>
      <c r="H70" s="212"/>
    </row>
    <row r="71" spans="2:8" x14ac:dyDescent="0.2">
      <c r="B71" s="171" t="s">
        <v>37</v>
      </c>
      <c r="C71" s="171" t="s">
        <v>36</v>
      </c>
      <c r="D71" s="172" t="s">
        <v>35</v>
      </c>
      <c r="E71" s="209" t="s">
        <v>34</v>
      </c>
      <c r="F71" s="210">
        <v>28</v>
      </c>
      <c r="G71" s="211"/>
      <c r="H71" s="212">
        <f>ROUND(F71*G71,2)</f>
        <v>0</v>
      </c>
    </row>
    <row r="72" spans="2:8" ht="38.25" x14ac:dyDescent="0.2">
      <c r="B72" s="171" t="s">
        <v>33</v>
      </c>
      <c r="C72" s="171" t="s">
        <v>32</v>
      </c>
      <c r="D72" s="172" t="s">
        <v>781</v>
      </c>
      <c r="E72" s="209" t="s">
        <v>31</v>
      </c>
      <c r="F72" s="210">
        <v>2016</v>
      </c>
      <c r="G72" s="211"/>
      <c r="H72" s="212">
        <f>ROUND(F72*G72,2)</f>
        <v>0</v>
      </c>
    </row>
    <row r="73" spans="2:8" x14ac:dyDescent="0.2">
      <c r="E73" s="209"/>
      <c r="F73" s="210"/>
      <c r="G73" s="211"/>
      <c r="H73" s="212"/>
    </row>
    <row r="74" spans="2:8" s="222" customFormat="1" x14ac:dyDescent="0.2">
      <c r="B74" s="217"/>
      <c r="C74" s="217"/>
      <c r="D74" s="179" t="s">
        <v>773</v>
      </c>
      <c r="E74" s="218"/>
      <c r="F74" s="219"/>
      <c r="G74" s="220"/>
      <c r="H74" s="221"/>
    </row>
    <row r="76" spans="2:8" ht="17.45" customHeight="1" x14ac:dyDescent="0.25">
      <c r="D76" s="177" t="str">
        <f>D6</f>
        <v>1 Geodetska dela</v>
      </c>
      <c r="E76" s="176">
        <f>H6</f>
        <v>0</v>
      </c>
    </row>
    <row r="77" spans="2:8" ht="17.45" customHeight="1" x14ac:dyDescent="0.25">
      <c r="D77" s="177" t="str">
        <f>D12</f>
        <v>2 Čiščenje terena</v>
      </c>
      <c r="E77" s="176">
        <f>H12</f>
        <v>0</v>
      </c>
    </row>
    <row r="78" spans="2:8" ht="17.45" customHeight="1" x14ac:dyDescent="0.25">
      <c r="D78" s="177" t="str">
        <f>D34</f>
        <v>3 Ostala preddela</v>
      </c>
      <c r="E78" s="176">
        <f>H34</f>
        <v>0</v>
      </c>
    </row>
    <row r="79" spans="2:8" ht="17.45" customHeight="1" x14ac:dyDescent="0.25">
      <c r="D79" s="175" t="str">
        <f>D47</f>
        <v>4 Predhodna dela pri popravilu objektov</v>
      </c>
      <c r="E79" s="174">
        <f>H47</f>
        <v>0</v>
      </c>
    </row>
    <row r="80" spans="2:8" ht="17.45" customHeight="1" thickBot="1" x14ac:dyDescent="0.3">
      <c r="D80" s="215" t="s">
        <v>30</v>
      </c>
      <c r="E80" s="216">
        <f>+SUM(E76:E79)</f>
        <v>0</v>
      </c>
    </row>
    <row r="81" ht="13.5" thickTop="1" x14ac:dyDescent="0.25"/>
  </sheetData>
  <pageMargins left="0.98425196850393704" right="0.39370078740157499" top="0.78740157480314998" bottom="0.78740157480314998" header="0" footer="0.196850393700787"/>
  <pageSetup paperSize="9" scale="66" fitToHeight="50" orientation="portrait" r:id="rId1"/>
  <headerFooter>
    <oddFooter>&amp;CStran &amp;P od &amp;N</oddFooter>
  </headerFooter>
  <rowBreaks count="1" manualBreakCount="1">
    <brk id="46"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89"/>
  <sheetViews>
    <sheetView workbookViewId="0">
      <pane ySplit="4" topLeftCell="A112" activePane="bottomLeft" state="frozen"/>
      <selection activeCell="D95" sqref="D95"/>
      <selection pane="bottomLeft" activeCell="N161" sqref="N161"/>
    </sheetView>
  </sheetViews>
  <sheetFormatPr defaultRowHeight="12.75" x14ac:dyDescent="0.25"/>
  <cols>
    <col min="1" max="1" width="9.140625" style="167"/>
    <col min="2" max="3" width="10.7109375" style="167" customWidth="1"/>
    <col min="4" max="4" width="47.7109375" style="172" customWidth="1"/>
    <col min="5" max="5" width="14.7109375" style="167" customWidth="1"/>
    <col min="6" max="6" width="12.7109375" style="170" customWidth="1"/>
    <col min="7" max="7" width="15.7109375" style="169" customWidth="1"/>
    <col min="8" max="8" width="15.7109375" style="168" customWidth="1"/>
    <col min="9" max="257" width="9.140625" style="167"/>
    <col min="258" max="259" width="10.7109375" style="167" customWidth="1"/>
    <col min="260" max="260" width="47.7109375" style="167" customWidth="1"/>
    <col min="261" max="261" width="14.7109375" style="167" customWidth="1"/>
    <col min="262" max="262" width="12.7109375" style="167" customWidth="1"/>
    <col min="263" max="264" width="15.7109375" style="167" customWidth="1"/>
    <col min="265" max="513" width="9.140625" style="167"/>
    <col min="514" max="515" width="10.7109375" style="167" customWidth="1"/>
    <col min="516" max="516" width="47.7109375" style="167" customWidth="1"/>
    <col min="517" max="517" width="14.7109375" style="167" customWidth="1"/>
    <col min="518" max="518" width="12.7109375" style="167" customWidth="1"/>
    <col min="519" max="520" width="15.7109375" style="167" customWidth="1"/>
    <col min="521" max="769" width="9.140625" style="167"/>
    <col min="770" max="771" width="10.7109375" style="167" customWidth="1"/>
    <col min="772" max="772" width="47.7109375" style="167" customWidth="1"/>
    <col min="773" max="773" width="14.7109375" style="167" customWidth="1"/>
    <col min="774" max="774" width="12.7109375" style="167" customWidth="1"/>
    <col min="775" max="776" width="15.7109375" style="167" customWidth="1"/>
    <col min="777" max="1025" width="9.140625" style="167"/>
    <col min="1026" max="1027" width="10.7109375" style="167" customWidth="1"/>
    <col min="1028" max="1028" width="47.7109375" style="167" customWidth="1"/>
    <col min="1029" max="1029" width="14.7109375" style="167" customWidth="1"/>
    <col min="1030" max="1030" width="12.7109375" style="167" customWidth="1"/>
    <col min="1031" max="1032" width="15.7109375" style="167" customWidth="1"/>
    <col min="1033" max="1281" width="9.140625" style="167"/>
    <col min="1282" max="1283" width="10.7109375" style="167" customWidth="1"/>
    <col min="1284" max="1284" width="47.7109375" style="167" customWidth="1"/>
    <col min="1285" max="1285" width="14.7109375" style="167" customWidth="1"/>
    <col min="1286" max="1286" width="12.7109375" style="167" customWidth="1"/>
    <col min="1287" max="1288" width="15.7109375" style="167" customWidth="1"/>
    <col min="1289" max="1537" width="9.140625" style="167"/>
    <col min="1538" max="1539" width="10.7109375" style="167" customWidth="1"/>
    <col min="1540" max="1540" width="47.7109375" style="167" customWidth="1"/>
    <col min="1541" max="1541" width="14.7109375" style="167" customWidth="1"/>
    <col min="1542" max="1542" width="12.7109375" style="167" customWidth="1"/>
    <col min="1543" max="1544" width="15.7109375" style="167" customWidth="1"/>
    <col min="1545" max="1793" width="9.140625" style="167"/>
    <col min="1794" max="1795" width="10.7109375" style="167" customWidth="1"/>
    <col min="1796" max="1796" width="47.7109375" style="167" customWidth="1"/>
    <col min="1797" max="1797" width="14.7109375" style="167" customWidth="1"/>
    <col min="1798" max="1798" width="12.7109375" style="167" customWidth="1"/>
    <col min="1799" max="1800" width="15.7109375" style="167" customWidth="1"/>
    <col min="1801" max="2049" width="9.140625" style="167"/>
    <col min="2050" max="2051" width="10.7109375" style="167" customWidth="1"/>
    <col min="2052" max="2052" width="47.7109375" style="167" customWidth="1"/>
    <col min="2053" max="2053" width="14.7109375" style="167" customWidth="1"/>
    <col min="2054" max="2054" width="12.7109375" style="167" customWidth="1"/>
    <col min="2055" max="2056" width="15.7109375" style="167" customWidth="1"/>
    <col min="2057" max="2305" width="9.140625" style="167"/>
    <col min="2306" max="2307" width="10.7109375" style="167" customWidth="1"/>
    <col min="2308" max="2308" width="47.7109375" style="167" customWidth="1"/>
    <col min="2309" max="2309" width="14.7109375" style="167" customWidth="1"/>
    <col min="2310" max="2310" width="12.7109375" style="167" customWidth="1"/>
    <col min="2311" max="2312" width="15.7109375" style="167" customWidth="1"/>
    <col min="2313" max="2561" width="9.140625" style="167"/>
    <col min="2562" max="2563" width="10.7109375" style="167" customWidth="1"/>
    <col min="2564" max="2564" width="47.7109375" style="167" customWidth="1"/>
    <col min="2565" max="2565" width="14.7109375" style="167" customWidth="1"/>
    <col min="2566" max="2566" width="12.7109375" style="167" customWidth="1"/>
    <col min="2567" max="2568" width="15.7109375" style="167" customWidth="1"/>
    <col min="2569" max="2817" width="9.140625" style="167"/>
    <col min="2818" max="2819" width="10.7109375" style="167" customWidth="1"/>
    <col min="2820" max="2820" width="47.7109375" style="167" customWidth="1"/>
    <col min="2821" max="2821" width="14.7109375" style="167" customWidth="1"/>
    <col min="2822" max="2822" width="12.7109375" style="167" customWidth="1"/>
    <col min="2823" max="2824" width="15.7109375" style="167" customWidth="1"/>
    <col min="2825" max="3073" width="9.140625" style="167"/>
    <col min="3074" max="3075" width="10.7109375" style="167" customWidth="1"/>
    <col min="3076" max="3076" width="47.7109375" style="167" customWidth="1"/>
    <col min="3077" max="3077" width="14.7109375" style="167" customWidth="1"/>
    <col min="3078" max="3078" width="12.7109375" style="167" customWidth="1"/>
    <col min="3079" max="3080" width="15.7109375" style="167" customWidth="1"/>
    <col min="3081" max="3329" width="9.140625" style="167"/>
    <col min="3330" max="3331" width="10.7109375" style="167" customWidth="1"/>
    <col min="3332" max="3332" width="47.7109375" style="167" customWidth="1"/>
    <col min="3333" max="3333" width="14.7109375" style="167" customWidth="1"/>
    <col min="3334" max="3334" width="12.7109375" style="167" customWidth="1"/>
    <col min="3335" max="3336" width="15.7109375" style="167" customWidth="1"/>
    <col min="3337" max="3585" width="9.140625" style="167"/>
    <col min="3586" max="3587" width="10.7109375" style="167" customWidth="1"/>
    <col min="3588" max="3588" width="47.7109375" style="167" customWidth="1"/>
    <col min="3589" max="3589" width="14.7109375" style="167" customWidth="1"/>
    <col min="3590" max="3590" width="12.7109375" style="167" customWidth="1"/>
    <col min="3591" max="3592" width="15.7109375" style="167" customWidth="1"/>
    <col min="3593" max="3841" width="9.140625" style="167"/>
    <col min="3842" max="3843" width="10.7109375" style="167" customWidth="1"/>
    <col min="3844" max="3844" width="47.7109375" style="167" customWidth="1"/>
    <col min="3845" max="3845" width="14.7109375" style="167" customWidth="1"/>
    <col min="3846" max="3846" width="12.7109375" style="167" customWidth="1"/>
    <col min="3847" max="3848" width="15.7109375" style="167" customWidth="1"/>
    <col min="3849" max="4097" width="9.140625" style="167"/>
    <col min="4098" max="4099" width="10.7109375" style="167" customWidth="1"/>
    <col min="4100" max="4100" width="47.7109375" style="167" customWidth="1"/>
    <col min="4101" max="4101" width="14.7109375" style="167" customWidth="1"/>
    <col min="4102" max="4102" width="12.7109375" style="167" customWidth="1"/>
    <col min="4103" max="4104" width="15.7109375" style="167" customWidth="1"/>
    <col min="4105" max="4353" width="9.140625" style="167"/>
    <col min="4354" max="4355" width="10.7109375" style="167" customWidth="1"/>
    <col min="4356" max="4356" width="47.7109375" style="167" customWidth="1"/>
    <col min="4357" max="4357" width="14.7109375" style="167" customWidth="1"/>
    <col min="4358" max="4358" width="12.7109375" style="167" customWidth="1"/>
    <col min="4359" max="4360" width="15.7109375" style="167" customWidth="1"/>
    <col min="4361" max="4609" width="9.140625" style="167"/>
    <col min="4610" max="4611" width="10.7109375" style="167" customWidth="1"/>
    <col min="4612" max="4612" width="47.7109375" style="167" customWidth="1"/>
    <col min="4613" max="4613" width="14.7109375" style="167" customWidth="1"/>
    <col min="4614" max="4614" width="12.7109375" style="167" customWidth="1"/>
    <col min="4615" max="4616" width="15.7109375" style="167" customWidth="1"/>
    <col min="4617" max="4865" width="9.140625" style="167"/>
    <col min="4866" max="4867" width="10.7109375" style="167" customWidth="1"/>
    <col min="4868" max="4868" width="47.7109375" style="167" customWidth="1"/>
    <col min="4869" max="4869" width="14.7109375" style="167" customWidth="1"/>
    <col min="4870" max="4870" width="12.7109375" style="167" customWidth="1"/>
    <col min="4871" max="4872" width="15.7109375" style="167" customWidth="1"/>
    <col min="4873" max="5121" width="9.140625" style="167"/>
    <col min="5122" max="5123" width="10.7109375" style="167" customWidth="1"/>
    <col min="5124" max="5124" width="47.7109375" style="167" customWidth="1"/>
    <col min="5125" max="5125" width="14.7109375" style="167" customWidth="1"/>
    <col min="5126" max="5126" width="12.7109375" style="167" customWidth="1"/>
    <col min="5127" max="5128" width="15.7109375" style="167" customWidth="1"/>
    <col min="5129" max="5377" width="9.140625" style="167"/>
    <col min="5378" max="5379" width="10.7109375" style="167" customWidth="1"/>
    <col min="5380" max="5380" width="47.7109375" style="167" customWidth="1"/>
    <col min="5381" max="5381" width="14.7109375" style="167" customWidth="1"/>
    <col min="5382" max="5382" width="12.7109375" style="167" customWidth="1"/>
    <col min="5383" max="5384" width="15.7109375" style="167" customWidth="1"/>
    <col min="5385" max="5633" width="9.140625" style="167"/>
    <col min="5634" max="5635" width="10.7109375" style="167" customWidth="1"/>
    <col min="5636" max="5636" width="47.7109375" style="167" customWidth="1"/>
    <col min="5637" max="5637" width="14.7109375" style="167" customWidth="1"/>
    <col min="5638" max="5638" width="12.7109375" style="167" customWidth="1"/>
    <col min="5639" max="5640" width="15.7109375" style="167" customWidth="1"/>
    <col min="5641" max="5889" width="9.140625" style="167"/>
    <col min="5890" max="5891" width="10.7109375" style="167" customWidth="1"/>
    <col min="5892" max="5892" width="47.7109375" style="167" customWidth="1"/>
    <col min="5893" max="5893" width="14.7109375" style="167" customWidth="1"/>
    <col min="5894" max="5894" width="12.7109375" style="167" customWidth="1"/>
    <col min="5895" max="5896" width="15.7109375" style="167" customWidth="1"/>
    <col min="5897" max="6145" width="9.140625" style="167"/>
    <col min="6146" max="6147" width="10.7109375" style="167" customWidth="1"/>
    <col min="6148" max="6148" width="47.7109375" style="167" customWidth="1"/>
    <col min="6149" max="6149" width="14.7109375" style="167" customWidth="1"/>
    <col min="6150" max="6150" width="12.7109375" style="167" customWidth="1"/>
    <col min="6151" max="6152" width="15.7109375" style="167" customWidth="1"/>
    <col min="6153" max="6401" width="9.140625" style="167"/>
    <col min="6402" max="6403" width="10.7109375" style="167" customWidth="1"/>
    <col min="6404" max="6404" width="47.7109375" style="167" customWidth="1"/>
    <col min="6405" max="6405" width="14.7109375" style="167" customWidth="1"/>
    <col min="6406" max="6406" width="12.7109375" style="167" customWidth="1"/>
    <col min="6407" max="6408" width="15.7109375" style="167" customWidth="1"/>
    <col min="6409" max="6657" width="9.140625" style="167"/>
    <col min="6658" max="6659" width="10.7109375" style="167" customWidth="1"/>
    <col min="6660" max="6660" width="47.7109375" style="167" customWidth="1"/>
    <col min="6661" max="6661" width="14.7109375" style="167" customWidth="1"/>
    <col min="6662" max="6662" width="12.7109375" style="167" customWidth="1"/>
    <col min="6663" max="6664" width="15.7109375" style="167" customWidth="1"/>
    <col min="6665" max="6913" width="9.140625" style="167"/>
    <col min="6914" max="6915" width="10.7109375" style="167" customWidth="1"/>
    <col min="6916" max="6916" width="47.7109375" style="167" customWidth="1"/>
    <col min="6917" max="6917" width="14.7109375" style="167" customWidth="1"/>
    <col min="6918" max="6918" width="12.7109375" style="167" customWidth="1"/>
    <col min="6919" max="6920" width="15.7109375" style="167" customWidth="1"/>
    <col min="6921" max="7169" width="9.140625" style="167"/>
    <col min="7170" max="7171" width="10.7109375" style="167" customWidth="1"/>
    <col min="7172" max="7172" width="47.7109375" style="167" customWidth="1"/>
    <col min="7173" max="7173" width="14.7109375" style="167" customWidth="1"/>
    <col min="7174" max="7174" width="12.7109375" style="167" customWidth="1"/>
    <col min="7175" max="7176" width="15.7109375" style="167" customWidth="1"/>
    <col min="7177" max="7425" width="9.140625" style="167"/>
    <col min="7426" max="7427" width="10.7109375" style="167" customWidth="1"/>
    <col min="7428" max="7428" width="47.7109375" style="167" customWidth="1"/>
    <col min="7429" max="7429" width="14.7109375" style="167" customWidth="1"/>
    <col min="7430" max="7430" width="12.7109375" style="167" customWidth="1"/>
    <col min="7431" max="7432" width="15.7109375" style="167" customWidth="1"/>
    <col min="7433" max="7681" width="9.140625" style="167"/>
    <col min="7682" max="7683" width="10.7109375" style="167" customWidth="1"/>
    <col min="7684" max="7684" width="47.7109375" style="167" customWidth="1"/>
    <col min="7685" max="7685" width="14.7109375" style="167" customWidth="1"/>
    <col min="7686" max="7686" width="12.7109375" style="167" customWidth="1"/>
    <col min="7687" max="7688" width="15.7109375" style="167" customWidth="1"/>
    <col min="7689" max="7937" width="9.140625" style="167"/>
    <col min="7938" max="7939" width="10.7109375" style="167" customWidth="1"/>
    <col min="7940" max="7940" width="47.7109375" style="167" customWidth="1"/>
    <col min="7941" max="7941" width="14.7109375" style="167" customWidth="1"/>
    <col min="7942" max="7942" width="12.7109375" style="167" customWidth="1"/>
    <col min="7943" max="7944" width="15.7109375" style="167" customWidth="1"/>
    <col min="7945" max="8193" width="9.140625" style="167"/>
    <col min="8194" max="8195" width="10.7109375" style="167" customWidth="1"/>
    <col min="8196" max="8196" width="47.7109375" style="167" customWidth="1"/>
    <col min="8197" max="8197" width="14.7109375" style="167" customWidth="1"/>
    <col min="8198" max="8198" width="12.7109375" style="167" customWidth="1"/>
    <col min="8199" max="8200" width="15.7109375" style="167" customWidth="1"/>
    <col min="8201" max="8449" width="9.140625" style="167"/>
    <col min="8450" max="8451" width="10.7109375" style="167" customWidth="1"/>
    <col min="8452" max="8452" width="47.7109375" style="167" customWidth="1"/>
    <col min="8453" max="8453" width="14.7109375" style="167" customWidth="1"/>
    <col min="8454" max="8454" width="12.7109375" style="167" customWidth="1"/>
    <col min="8455" max="8456" width="15.7109375" style="167" customWidth="1"/>
    <col min="8457" max="8705" width="9.140625" style="167"/>
    <col min="8706" max="8707" width="10.7109375" style="167" customWidth="1"/>
    <col min="8708" max="8708" width="47.7109375" style="167" customWidth="1"/>
    <col min="8709" max="8709" width="14.7109375" style="167" customWidth="1"/>
    <col min="8710" max="8710" width="12.7109375" style="167" customWidth="1"/>
    <col min="8711" max="8712" width="15.7109375" style="167" customWidth="1"/>
    <col min="8713" max="8961" width="9.140625" style="167"/>
    <col min="8962" max="8963" width="10.7109375" style="167" customWidth="1"/>
    <col min="8964" max="8964" width="47.7109375" style="167" customWidth="1"/>
    <col min="8965" max="8965" width="14.7109375" style="167" customWidth="1"/>
    <col min="8966" max="8966" width="12.7109375" style="167" customWidth="1"/>
    <col min="8967" max="8968" width="15.7109375" style="167" customWidth="1"/>
    <col min="8969" max="9217" width="9.140625" style="167"/>
    <col min="9218" max="9219" width="10.7109375" style="167" customWidth="1"/>
    <col min="9220" max="9220" width="47.7109375" style="167" customWidth="1"/>
    <col min="9221" max="9221" width="14.7109375" style="167" customWidth="1"/>
    <col min="9222" max="9222" width="12.7109375" style="167" customWidth="1"/>
    <col min="9223" max="9224" width="15.7109375" style="167" customWidth="1"/>
    <col min="9225" max="9473" width="9.140625" style="167"/>
    <col min="9474" max="9475" width="10.7109375" style="167" customWidth="1"/>
    <col min="9476" max="9476" width="47.7109375" style="167" customWidth="1"/>
    <col min="9477" max="9477" width="14.7109375" style="167" customWidth="1"/>
    <col min="9478" max="9478" width="12.7109375" style="167" customWidth="1"/>
    <col min="9479" max="9480" width="15.7109375" style="167" customWidth="1"/>
    <col min="9481" max="9729" width="9.140625" style="167"/>
    <col min="9730" max="9731" width="10.7109375" style="167" customWidth="1"/>
    <col min="9732" max="9732" width="47.7109375" style="167" customWidth="1"/>
    <col min="9733" max="9733" width="14.7109375" style="167" customWidth="1"/>
    <col min="9734" max="9734" width="12.7109375" style="167" customWidth="1"/>
    <col min="9735" max="9736" width="15.7109375" style="167" customWidth="1"/>
    <col min="9737" max="9985" width="9.140625" style="167"/>
    <col min="9986" max="9987" width="10.7109375" style="167" customWidth="1"/>
    <col min="9988" max="9988" width="47.7109375" style="167" customWidth="1"/>
    <col min="9989" max="9989" width="14.7109375" style="167" customWidth="1"/>
    <col min="9990" max="9990" width="12.7109375" style="167" customWidth="1"/>
    <col min="9991" max="9992" width="15.7109375" style="167" customWidth="1"/>
    <col min="9993" max="10241" width="9.140625" style="167"/>
    <col min="10242" max="10243" width="10.7109375" style="167" customWidth="1"/>
    <col min="10244" max="10244" width="47.7109375" style="167" customWidth="1"/>
    <col min="10245" max="10245" width="14.7109375" style="167" customWidth="1"/>
    <col min="10246" max="10246" width="12.7109375" style="167" customWidth="1"/>
    <col min="10247" max="10248" width="15.7109375" style="167" customWidth="1"/>
    <col min="10249" max="10497" width="9.140625" style="167"/>
    <col min="10498" max="10499" width="10.7109375" style="167" customWidth="1"/>
    <col min="10500" max="10500" width="47.7109375" style="167" customWidth="1"/>
    <col min="10501" max="10501" width="14.7109375" style="167" customWidth="1"/>
    <col min="10502" max="10502" width="12.7109375" style="167" customWidth="1"/>
    <col min="10503" max="10504" width="15.7109375" style="167" customWidth="1"/>
    <col min="10505" max="10753" width="9.140625" style="167"/>
    <col min="10754" max="10755" width="10.7109375" style="167" customWidth="1"/>
    <col min="10756" max="10756" width="47.7109375" style="167" customWidth="1"/>
    <col min="10757" max="10757" width="14.7109375" style="167" customWidth="1"/>
    <col min="10758" max="10758" width="12.7109375" style="167" customWidth="1"/>
    <col min="10759" max="10760" width="15.7109375" style="167" customWidth="1"/>
    <col min="10761" max="11009" width="9.140625" style="167"/>
    <col min="11010" max="11011" width="10.7109375" style="167" customWidth="1"/>
    <col min="11012" max="11012" width="47.7109375" style="167" customWidth="1"/>
    <col min="11013" max="11013" width="14.7109375" style="167" customWidth="1"/>
    <col min="11014" max="11014" width="12.7109375" style="167" customWidth="1"/>
    <col min="11015" max="11016" width="15.7109375" style="167" customWidth="1"/>
    <col min="11017" max="11265" width="9.140625" style="167"/>
    <col min="11266" max="11267" width="10.7109375" style="167" customWidth="1"/>
    <col min="11268" max="11268" width="47.7109375" style="167" customWidth="1"/>
    <col min="11269" max="11269" width="14.7109375" style="167" customWidth="1"/>
    <col min="11270" max="11270" width="12.7109375" style="167" customWidth="1"/>
    <col min="11271" max="11272" width="15.7109375" style="167" customWidth="1"/>
    <col min="11273" max="11521" width="9.140625" style="167"/>
    <col min="11522" max="11523" width="10.7109375" style="167" customWidth="1"/>
    <col min="11524" max="11524" width="47.7109375" style="167" customWidth="1"/>
    <col min="11525" max="11525" width="14.7109375" style="167" customWidth="1"/>
    <col min="11526" max="11526" width="12.7109375" style="167" customWidth="1"/>
    <col min="11527" max="11528" width="15.7109375" style="167" customWidth="1"/>
    <col min="11529" max="11777" width="9.140625" style="167"/>
    <col min="11778" max="11779" width="10.7109375" style="167" customWidth="1"/>
    <col min="11780" max="11780" width="47.7109375" style="167" customWidth="1"/>
    <col min="11781" max="11781" width="14.7109375" style="167" customWidth="1"/>
    <col min="11782" max="11782" width="12.7109375" style="167" customWidth="1"/>
    <col min="11783" max="11784" width="15.7109375" style="167" customWidth="1"/>
    <col min="11785" max="12033" width="9.140625" style="167"/>
    <col min="12034" max="12035" width="10.7109375" style="167" customWidth="1"/>
    <col min="12036" max="12036" width="47.7109375" style="167" customWidth="1"/>
    <col min="12037" max="12037" width="14.7109375" style="167" customWidth="1"/>
    <col min="12038" max="12038" width="12.7109375" style="167" customWidth="1"/>
    <col min="12039" max="12040" width="15.7109375" style="167" customWidth="1"/>
    <col min="12041" max="12289" width="9.140625" style="167"/>
    <col min="12290" max="12291" width="10.7109375" style="167" customWidth="1"/>
    <col min="12292" max="12292" width="47.7109375" style="167" customWidth="1"/>
    <col min="12293" max="12293" width="14.7109375" style="167" customWidth="1"/>
    <col min="12294" max="12294" width="12.7109375" style="167" customWidth="1"/>
    <col min="12295" max="12296" width="15.7109375" style="167" customWidth="1"/>
    <col min="12297" max="12545" width="9.140625" style="167"/>
    <col min="12546" max="12547" width="10.7109375" style="167" customWidth="1"/>
    <col min="12548" max="12548" width="47.7109375" style="167" customWidth="1"/>
    <col min="12549" max="12549" width="14.7109375" style="167" customWidth="1"/>
    <col min="12550" max="12550" width="12.7109375" style="167" customWidth="1"/>
    <col min="12551" max="12552" width="15.7109375" style="167" customWidth="1"/>
    <col min="12553" max="12801" width="9.140625" style="167"/>
    <col min="12802" max="12803" width="10.7109375" style="167" customWidth="1"/>
    <col min="12804" max="12804" width="47.7109375" style="167" customWidth="1"/>
    <col min="12805" max="12805" width="14.7109375" style="167" customWidth="1"/>
    <col min="12806" max="12806" width="12.7109375" style="167" customWidth="1"/>
    <col min="12807" max="12808" width="15.7109375" style="167" customWidth="1"/>
    <col min="12809" max="13057" width="9.140625" style="167"/>
    <col min="13058" max="13059" width="10.7109375" style="167" customWidth="1"/>
    <col min="13060" max="13060" width="47.7109375" style="167" customWidth="1"/>
    <col min="13061" max="13061" width="14.7109375" style="167" customWidth="1"/>
    <col min="13062" max="13062" width="12.7109375" style="167" customWidth="1"/>
    <col min="13063" max="13064" width="15.7109375" style="167" customWidth="1"/>
    <col min="13065" max="13313" width="9.140625" style="167"/>
    <col min="13314" max="13315" width="10.7109375" style="167" customWidth="1"/>
    <col min="13316" max="13316" width="47.7109375" style="167" customWidth="1"/>
    <col min="13317" max="13317" width="14.7109375" style="167" customWidth="1"/>
    <col min="13318" max="13318" width="12.7109375" style="167" customWidth="1"/>
    <col min="13319" max="13320" width="15.7109375" style="167" customWidth="1"/>
    <col min="13321" max="13569" width="9.140625" style="167"/>
    <col min="13570" max="13571" width="10.7109375" style="167" customWidth="1"/>
    <col min="13572" max="13572" width="47.7109375" style="167" customWidth="1"/>
    <col min="13573" max="13573" width="14.7109375" style="167" customWidth="1"/>
    <col min="13574" max="13574" width="12.7109375" style="167" customWidth="1"/>
    <col min="13575" max="13576" width="15.7109375" style="167" customWidth="1"/>
    <col min="13577" max="13825" width="9.140625" style="167"/>
    <col min="13826" max="13827" width="10.7109375" style="167" customWidth="1"/>
    <col min="13828" max="13828" width="47.7109375" style="167" customWidth="1"/>
    <col min="13829" max="13829" width="14.7109375" style="167" customWidth="1"/>
    <col min="13830" max="13830" width="12.7109375" style="167" customWidth="1"/>
    <col min="13831" max="13832" width="15.7109375" style="167" customWidth="1"/>
    <col min="13833" max="14081" width="9.140625" style="167"/>
    <col min="14082" max="14083" width="10.7109375" style="167" customWidth="1"/>
    <col min="14084" max="14084" width="47.7109375" style="167" customWidth="1"/>
    <col min="14085" max="14085" width="14.7109375" style="167" customWidth="1"/>
    <col min="14086" max="14086" width="12.7109375" style="167" customWidth="1"/>
    <col min="14087" max="14088" width="15.7109375" style="167" customWidth="1"/>
    <col min="14089" max="14337" width="9.140625" style="167"/>
    <col min="14338" max="14339" width="10.7109375" style="167" customWidth="1"/>
    <col min="14340" max="14340" width="47.7109375" style="167" customWidth="1"/>
    <col min="14341" max="14341" width="14.7109375" style="167" customWidth="1"/>
    <col min="14342" max="14342" width="12.7109375" style="167" customWidth="1"/>
    <col min="14343" max="14344" width="15.7109375" style="167" customWidth="1"/>
    <col min="14345" max="14593" width="9.140625" style="167"/>
    <col min="14594" max="14595" width="10.7109375" style="167" customWidth="1"/>
    <col min="14596" max="14596" width="47.7109375" style="167" customWidth="1"/>
    <col min="14597" max="14597" width="14.7109375" style="167" customWidth="1"/>
    <col min="14598" max="14598" width="12.7109375" style="167" customWidth="1"/>
    <col min="14599" max="14600" width="15.7109375" style="167" customWidth="1"/>
    <col min="14601" max="14849" width="9.140625" style="167"/>
    <col min="14850" max="14851" width="10.7109375" style="167" customWidth="1"/>
    <col min="14852" max="14852" width="47.7109375" style="167" customWidth="1"/>
    <col min="14853" max="14853" width="14.7109375" style="167" customWidth="1"/>
    <col min="14854" max="14854" width="12.7109375" style="167" customWidth="1"/>
    <col min="14855" max="14856" width="15.7109375" style="167" customWidth="1"/>
    <col min="14857" max="15105" width="9.140625" style="167"/>
    <col min="15106" max="15107" width="10.7109375" style="167" customWidth="1"/>
    <col min="15108" max="15108" width="47.7109375" style="167" customWidth="1"/>
    <col min="15109" max="15109" width="14.7109375" style="167" customWidth="1"/>
    <col min="15110" max="15110" width="12.7109375" style="167" customWidth="1"/>
    <col min="15111" max="15112" width="15.7109375" style="167" customWidth="1"/>
    <col min="15113" max="15361" width="9.140625" style="167"/>
    <col min="15362" max="15363" width="10.7109375" style="167" customWidth="1"/>
    <col min="15364" max="15364" width="47.7109375" style="167" customWidth="1"/>
    <col min="15365" max="15365" width="14.7109375" style="167" customWidth="1"/>
    <col min="15366" max="15366" width="12.7109375" style="167" customWidth="1"/>
    <col min="15367" max="15368" width="15.7109375" style="167" customWidth="1"/>
    <col min="15369" max="15617" width="9.140625" style="167"/>
    <col min="15618" max="15619" width="10.7109375" style="167" customWidth="1"/>
    <col min="15620" max="15620" width="47.7109375" style="167" customWidth="1"/>
    <col min="15621" max="15621" width="14.7109375" style="167" customWidth="1"/>
    <col min="15622" max="15622" width="12.7109375" style="167" customWidth="1"/>
    <col min="15623" max="15624" width="15.7109375" style="167" customWidth="1"/>
    <col min="15625" max="15873" width="9.140625" style="167"/>
    <col min="15874" max="15875" width="10.7109375" style="167" customWidth="1"/>
    <col min="15876" max="15876" width="47.7109375" style="167" customWidth="1"/>
    <col min="15877" max="15877" width="14.7109375" style="167" customWidth="1"/>
    <col min="15878" max="15878" width="12.7109375" style="167" customWidth="1"/>
    <col min="15879" max="15880" width="15.7109375" style="167" customWidth="1"/>
    <col min="15881" max="16129" width="9.140625" style="167"/>
    <col min="16130" max="16131" width="10.7109375" style="167" customWidth="1"/>
    <col min="16132" max="16132" width="47.7109375" style="167" customWidth="1"/>
    <col min="16133" max="16133" width="14.7109375" style="167" customWidth="1"/>
    <col min="16134" max="16134" width="12.7109375" style="167" customWidth="1"/>
    <col min="16135" max="16136" width="15.7109375" style="167" customWidth="1"/>
    <col min="16137" max="16384" width="9.140625" style="167"/>
  </cols>
  <sheetData>
    <row r="1" spans="2:8" ht="20.100000000000001" customHeight="1" x14ac:dyDescent="0.25">
      <c r="B1" s="205" t="s">
        <v>136</v>
      </c>
    </row>
    <row r="2" spans="2:8" s="201" customFormat="1" ht="15" customHeight="1" x14ac:dyDescent="0.25">
      <c r="B2" s="201" t="s">
        <v>135</v>
      </c>
      <c r="C2" s="206">
        <v>1460</v>
      </c>
      <c r="F2" s="170"/>
      <c r="G2" s="204"/>
      <c r="H2" s="168"/>
    </row>
    <row r="3" spans="2:8" s="201" customFormat="1" ht="15" customHeight="1" x14ac:dyDescent="0.25">
      <c r="B3" s="201" t="s">
        <v>134</v>
      </c>
      <c r="C3" s="206" t="s">
        <v>713</v>
      </c>
      <c r="F3" s="170"/>
      <c r="G3" s="204"/>
      <c r="H3" s="168"/>
    </row>
    <row r="4" spans="2:8" s="189" customFormat="1" ht="32.1" customHeight="1" thickBot="1" x14ac:dyDescent="0.3">
      <c r="B4" s="193" t="s">
        <v>130</v>
      </c>
      <c r="C4" s="193" t="s">
        <v>129</v>
      </c>
      <c r="D4" s="194" t="s">
        <v>128</v>
      </c>
      <c r="E4" s="193" t="s">
        <v>127</v>
      </c>
      <c r="F4" s="192" t="s">
        <v>126</v>
      </c>
      <c r="G4" s="191" t="s">
        <v>125</v>
      </c>
      <c r="H4" s="190" t="s">
        <v>124</v>
      </c>
    </row>
    <row r="5" spans="2:8" s="183" customFormat="1" ht="9.9499999999999993" customHeight="1" x14ac:dyDescent="0.25">
      <c r="B5" s="187"/>
      <c r="C5" s="187"/>
      <c r="D5" s="188"/>
      <c r="E5" s="187"/>
      <c r="F5" s="186"/>
      <c r="G5" s="185"/>
      <c r="H5" s="184"/>
    </row>
    <row r="6" spans="2:8" x14ac:dyDescent="0.25">
      <c r="B6" s="171"/>
      <c r="C6" s="171"/>
      <c r="D6" s="230" t="s">
        <v>137</v>
      </c>
      <c r="E6" s="228"/>
      <c r="F6" s="229"/>
      <c r="G6" s="224" t="s">
        <v>138</v>
      </c>
      <c r="H6" s="225">
        <f>+SUM(H7:H21)</f>
        <v>0</v>
      </c>
    </row>
    <row r="7" spans="2:8" x14ac:dyDescent="0.25">
      <c r="B7" s="171"/>
      <c r="C7" s="171"/>
      <c r="D7" s="179"/>
      <c r="E7" s="171"/>
      <c r="G7" s="173"/>
      <c r="H7" s="180"/>
    </row>
    <row r="8" spans="2:8" x14ac:dyDescent="0.25">
      <c r="B8" s="171"/>
      <c r="C8" s="171"/>
      <c r="D8" s="179" t="s">
        <v>139</v>
      </c>
      <c r="E8" s="171"/>
    </row>
    <row r="9" spans="2:8" ht="25.5" x14ac:dyDescent="0.25">
      <c r="B9" s="171" t="s">
        <v>76</v>
      </c>
      <c r="C9" s="171" t="s">
        <v>140</v>
      </c>
      <c r="D9" s="172" t="s">
        <v>141</v>
      </c>
      <c r="E9" s="171" t="s">
        <v>106</v>
      </c>
      <c r="F9" s="170">
        <v>265.68</v>
      </c>
      <c r="H9" s="168">
        <f>ROUND(F9*G9,2)</f>
        <v>0</v>
      </c>
    </row>
    <row r="10" spans="2:8" ht="51" x14ac:dyDescent="0.25">
      <c r="B10" s="171"/>
      <c r="C10" s="171"/>
      <c r="D10" s="178" t="s">
        <v>714</v>
      </c>
      <c r="E10" s="171"/>
    </row>
    <row r="11" spans="2:8" x14ac:dyDescent="0.25">
      <c r="B11" s="171"/>
      <c r="C11" s="171"/>
      <c r="E11" s="171"/>
    </row>
    <row r="12" spans="2:8" x14ac:dyDescent="0.25">
      <c r="B12" s="171"/>
      <c r="C12" s="171"/>
      <c r="D12" s="179" t="s">
        <v>142</v>
      </c>
      <c r="E12" s="171"/>
    </row>
    <row r="13" spans="2:8" x14ac:dyDescent="0.25">
      <c r="B13" s="171" t="s">
        <v>76</v>
      </c>
      <c r="C13" s="171" t="s">
        <v>143</v>
      </c>
      <c r="D13" s="172" t="s">
        <v>144</v>
      </c>
      <c r="E13" s="171" t="s">
        <v>106</v>
      </c>
      <c r="F13" s="170">
        <v>211.68</v>
      </c>
      <c r="H13" s="168">
        <f>ROUND(F13*G13,2)</f>
        <v>0</v>
      </c>
    </row>
    <row r="14" spans="2:8" ht="38.25" x14ac:dyDescent="0.25">
      <c r="B14" s="171"/>
      <c r="C14" s="171"/>
      <c r="D14" s="178" t="s">
        <v>715</v>
      </c>
      <c r="E14" s="171"/>
    </row>
    <row r="15" spans="2:8" ht="25.5" x14ac:dyDescent="0.25">
      <c r="B15" s="171" t="s">
        <v>74</v>
      </c>
      <c r="C15" s="171" t="s">
        <v>145</v>
      </c>
      <c r="D15" s="172" t="s">
        <v>146</v>
      </c>
      <c r="E15" s="171" t="s">
        <v>106</v>
      </c>
      <c r="F15" s="170">
        <v>32.4</v>
      </c>
      <c r="H15" s="168">
        <f>ROUND(F15*G15,2)</f>
        <v>0</v>
      </c>
    </row>
    <row r="16" spans="2:8" ht="38.25" x14ac:dyDescent="0.25">
      <c r="B16" s="171"/>
      <c r="C16" s="171"/>
      <c r="D16" s="178" t="s">
        <v>716</v>
      </c>
      <c r="E16" s="171"/>
    </row>
    <row r="17" spans="2:8" x14ac:dyDescent="0.25">
      <c r="B17" s="171"/>
      <c r="C17" s="171"/>
      <c r="E17" s="171"/>
    </row>
    <row r="18" spans="2:8" x14ac:dyDescent="0.25">
      <c r="B18" s="171"/>
      <c r="C18" s="171"/>
      <c r="D18" s="179" t="s">
        <v>147</v>
      </c>
      <c r="E18" s="171"/>
    </row>
    <row r="19" spans="2:8" ht="25.5" x14ac:dyDescent="0.25">
      <c r="B19" s="171" t="s">
        <v>76</v>
      </c>
      <c r="C19" s="171" t="s">
        <v>148</v>
      </c>
      <c r="D19" s="172" t="s">
        <v>149</v>
      </c>
      <c r="E19" s="171" t="s">
        <v>106</v>
      </c>
      <c r="F19" s="170">
        <v>74.72</v>
      </c>
      <c r="H19" s="168">
        <f>ROUND(F19*G19,2)</f>
        <v>0</v>
      </c>
    </row>
    <row r="20" spans="2:8" ht="38.25" x14ac:dyDescent="0.25">
      <c r="B20" s="171"/>
      <c r="C20" s="171"/>
      <c r="D20" s="178" t="s">
        <v>717</v>
      </c>
      <c r="E20" s="171"/>
    </row>
    <row r="21" spans="2:8" x14ac:dyDescent="0.25">
      <c r="B21" s="171"/>
      <c r="C21" s="171"/>
      <c r="E21" s="171"/>
    </row>
    <row r="22" spans="2:8" x14ac:dyDescent="0.25">
      <c r="B22" s="171"/>
      <c r="C22" s="171"/>
      <c r="D22" s="230" t="s">
        <v>150</v>
      </c>
      <c r="E22" s="171"/>
      <c r="F22" s="223"/>
      <c r="G22" s="224" t="s">
        <v>151</v>
      </c>
      <c r="H22" s="225">
        <f>+SUM(H23:H37)</f>
        <v>0</v>
      </c>
    </row>
    <row r="23" spans="2:8" x14ac:dyDescent="0.25">
      <c r="B23" s="171"/>
      <c r="C23" s="171"/>
      <c r="D23" s="179"/>
      <c r="E23" s="171"/>
      <c r="G23" s="173"/>
      <c r="H23" s="180"/>
    </row>
    <row r="24" spans="2:8" x14ac:dyDescent="0.25">
      <c r="B24" s="171"/>
      <c r="C24" s="171"/>
      <c r="D24" s="179" t="s">
        <v>152</v>
      </c>
      <c r="E24" s="171"/>
    </row>
    <row r="25" spans="2:8" ht="25.5" x14ac:dyDescent="0.25">
      <c r="B25" s="171" t="s">
        <v>76</v>
      </c>
      <c r="C25" s="252" t="s">
        <v>153</v>
      </c>
      <c r="D25" s="253" t="s">
        <v>154</v>
      </c>
      <c r="E25" s="171" t="s">
        <v>31</v>
      </c>
      <c r="F25" s="170">
        <v>1109.26</v>
      </c>
      <c r="H25" s="168">
        <f>ROUND(F25*G25,2)</f>
        <v>0</v>
      </c>
    </row>
    <row r="26" spans="2:8" ht="38.25" x14ac:dyDescent="0.25">
      <c r="B26" s="171"/>
      <c r="C26" s="252"/>
      <c r="D26" s="254" t="s">
        <v>809</v>
      </c>
      <c r="E26" s="171"/>
    </row>
    <row r="27" spans="2:8" ht="38.25" x14ac:dyDescent="0.25">
      <c r="B27" s="171" t="s">
        <v>74</v>
      </c>
      <c r="C27" s="252" t="s">
        <v>155</v>
      </c>
      <c r="D27" s="253" t="s">
        <v>156</v>
      </c>
      <c r="E27" s="171" t="s">
        <v>31</v>
      </c>
      <c r="F27" s="170">
        <v>1109.26</v>
      </c>
      <c r="H27" s="168">
        <f>ROUND(F27*G27,2)</f>
        <v>0</v>
      </c>
    </row>
    <row r="28" spans="2:8" ht="38.25" x14ac:dyDescent="0.25">
      <c r="B28" s="171"/>
      <c r="C28" s="252"/>
      <c r="D28" s="254" t="s">
        <v>810</v>
      </c>
      <c r="E28" s="171"/>
    </row>
    <row r="29" spans="2:8" ht="25.5" x14ac:dyDescent="0.25">
      <c r="B29" s="171" t="s">
        <v>71</v>
      </c>
      <c r="C29" s="255" t="s">
        <v>347</v>
      </c>
      <c r="D29" s="256" t="s">
        <v>348</v>
      </c>
      <c r="E29" s="171" t="s">
        <v>31</v>
      </c>
      <c r="F29" s="170">
        <v>1109.26</v>
      </c>
      <c r="H29" s="168">
        <f>ROUND(F29*G29,2)</f>
        <v>0</v>
      </c>
    </row>
    <row r="30" spans="2:8" ht="25.5" x14ac:dyDescent="0.25">
      <c r="B30" s="171"/>
      <c r="C30" s="171"/>
      <c r="D30" s="178" t="s">
        <v>792</v>
      </c>
      <c r="E30" s="171"/>
    </row>
    <row r="31" spans="2:8" x14ac:dyDescent="0.25">
      <c r="B31" s="171"/>
      <c r="C31" s="171"/>
      <c r="E31" s="171"/>
    </row>
    <row r="32" spans="2:8" x14ac:dyDescent="0.25">
      <c r="B32" s="171"/>
      <c r="C32" s="171"/>
      <c r="D32" s="179" t="s">
        <v>157</v>
      </c>
      <c r="E32" s="171"/>
    </row>
    <row r="33" spans="2:8" ht="25.5" x14ac:dyDescent="0.25">
      <c r="B33" s="171" t="s">
        <v>76</v>
      </c>
      <c r="C33" s="171" t="s">
        <v>158</v>
      </c>
      <c r="D33" s="172" t="s">
        <v>159</v>
      </c>
      <c r="E33" s="171" t="s">
        <v>38</v>
      </c>
      <c r="F33" s="170">
        <v>346.8</v>
      </c>
      <c r="H33" s="168">
        <f>ROUND(F33*G33,2)</f>
        <v>0</v>
      </c>
    </row>
    <row r="34" spans="2:8" ht="38.25" x14ac:dyDescent="0.25">
      <c r="B34" s="171"/>
      <c r="C34" s="171"/>
      <c r="D34" s="178" t="s">
        <v>718</v>
      </c>
      <c r="E34" s="171"/>
    </row>
    <row r="35" spans="2:8" ht="25.5" x14ac:dyDescent="0.25">
      <c r="B35" s="171" t="s">
        <v>74</v>
      </c>
      <c r="C35" s="171" t="s">
        <v>160</v>
      </c>
      <c r="D35" s="172" t="s">
        <v>161</v>
      </c>
      <c r="E35" s="171" t="s">
        <v>38</v>
      </c>
      <c r="F35" s="170">
        <v>12</v>
      </c>
      <c r="H35" s="168">
        <f>ROUND(F35*G35,2)</f>
        <v>0</v>
      </c>
    </row>
    <row r="36" spans="2:8" ht="38.25" x14ac:dyDescent="0.25">
      <c r="B36" s="171"/>
      <c r="C36" s="171"/>
      <c r="D36" s="178" t="s">
        <v>719</v>
      </c>
      <c r="E36" s="171"/>
    </row>
    <row r="37" spans="2:8" x14ac:dyDescent="0.25">
      <c r="B37" s="171"/>
      <c r="C37" s="171"/>
      <c r="E37" s="171"/>
    </row>
    <row r="38" spans="2:8" x14ac:dyDescent="0.25">
      <c r="B38" s="171"/>
      <c r="C38" s="171"/>
      <c r="D38" s="230" t="s">
        <v>162</v>
      </c>
      <c r="E38" s="171"/>
      <c r="F38" s="223"/>
      <c r="G38" s="224" t="s">
        <v>163</v>
      </c>
      <c r="H38" s="225">
        <f>+SUM(H39:H53)</f>
        <v>0</v>
      </c>
    </row>
    <row r="39" spans="2:8" x14ac:dyDescent="0.25">
      <c r="B39" s="171"/>
      <c r="C39" s="171"/>
      <c r="D39" s="179"/>
      <c r="E39" s="171"/>
      <c r="G39" s="173"/>
      <c r="H39" s="180"/>
    </row>
    <row r="40" spans="2:8" x14ac:dyDescent="0.25">
      <c r="B40" s="171"/>
      <c r="C40" s="171"/>
      <c r="D40" s="179" t="s">
        <v>164</v>
      </c>
      <c r="E40" s="171"/>
    </row>
    <row r="41" spans="2:8" ht="38.25" x14ac:dyDescent="0.25">
      <c r="B41" s="171" t="s">
        <v>76</v>
      </c>
      <c r="C41" s="171" t="s">
        <v>165</v>
      </c>
      <c r="D41" s="172" t="s">
        <v>166</v>
      </c>
      <c r="E41" s="171" t="s">
        <v>34</v>
      </c>
      <c r="F41" s="170">
        <v>28</v>
      </c>
      <c r="H41" s="168">
        <f>ROUND(F41*G41,2)</f>
        <v>0</v>
      </c>
    </row>
    <row r="42" spans="2:8" ht="51" x14ac:dyDescent="0.25">
      <c r="B42" s="171"/>
      <c r="C42" s="171"/>
      <c r="D42" s="178" t="s">
        <v>720</v>
      </c>
      <c r="E42" s="171"/>
    </row>
    <row r="43" spans="2:8" ht="38.25" x14ac:dyDescent="0.25">
      <c r="B43" s="171" t="s">
        <v>74</v>
      </c>
      <c r="C43" s="171" t="s">
        <v>167</v>
      </c>
      <c r="D43" s="172" t="s">
        <v>168</v>
      </c>
      <c r="E43" s="171" t="s">
        <v>38</v>
      </c>
      <c r="F43" s="170">
        <v>32.200000000000003</v>
      </c>
      <c r="H43" s="168">
        <f>ROUND(F43*G43,2)</f>
        <v>0</v>
      </c>
    </row>
    <row r="44" spans="2:8" ht="51" x14ac:dyDescent="0.25">
      <c r="B44" s="171"/>
      <c r="C44" s="171"/>
      <c r="D44" s="178" t="s">
        <v>721</v>
      </c>
      <c r="E44" s="171"/>
    </row>
    <row r="45" spans="2:8" ht="25.5" x14ac:dyDescent="0.25">
      <c r="B45" s="171" t="s">
        <v>71</v>
      </c>
      <c r="C45" s="171" t="s">
        <v>169</v>
      </c>
      <c r="D45" s="172" t="s">
        <v>170</v>
      </c>
      <c r="E45" s="171" t="s">
        <v>34</v>
      </c>
      <c r="F45" s="170">
        <v>8</v>
      </c>
      <c r="H45" s="168">
        <f>ROUND(F45*G45,2)</f>
        <v>0</v>
      </c>
    </row>
    <row r="46" spans="2:8" ht="25.5" x14ac:dyDescent="0.25">
      <c r="B46" s="171"/>
      <c r="C46" s="171"/>
      <c r="D46" s="178" t="s">
        <v>722</v>
      </c>
      <c r="E46" s="171"/>
    </row>
    <row r="47" spans="2:8" ht="38.25" x14ac:dyDescent="0.25">
      <c r="B47" s="171" t="s">
        <v>68</v>
      </c>
      <c r="C47" s="171" t="s">
        <v>723</v>
      </c>
      <c r="D47" s="172" t="s">
        <v>724</v>
      </c>
      <c r="E47" s="171" t="s">
        <v>103</v>
      </c>
      <c r="F47" s="170">
        <v>28</v>
      </c>
      <c r="H47" s="168">
        <f>ROUND(F47*G47,2)</f>
        <v>0</v>
      </c>
    </row>
    <row r="48" spans="2:8" ht="63.75" x14ac:dyDescent="0.25">
      <c r="B48" s="171"/>
      <c r="C48" s="171"/>
      <c r="D48" s="178" t="s">
        <v>725</v>
      </c>
      <c r="E48" s="171"/>
    </row>
    <row r="49" spans="2:8" x14ac:dyDescent="0.25">
      <c r="B49" s="171"/>
      <c r="C49" s="171"/>
      <c r="E49" s="171"/>
    </row>
    <row r="50" spans="2:8" x14ac:dyDescent="0.25">
      <c r="B50" s="171"/>
      <c r="C50" s="171"/>
      <c r="D50" s="179" t="s">
        <v>726</v>
      </c>
      <c r="E50" s="171"/>
    </row>
    <row r="51" spans="2:8" ht="25.5" x14ac:dyDescent="0.25">
      <c r="B51" s="171" t="s">
        <v>76</v>
      </c>
      <c r="C51" s="171" t="s">
        <v>727</v>
      </c>
      <c r="D51" s="172" t="s">
        <v>805</v>
      </c>
      <c r="E51" s="171" t="s">
        <v>31</v>
      </c>
      <c r="F51" s="170">
        <v>230</v>
      </c>
      <c r="H51" s="168">
        <f>ROUND(F51*G51,2)</f>
        <v>0</v>
      </c>
    </row>
    <row r="52" spans="2:8" ht="63.75" x14ac:dyDescent="0.25">
      <c r="B52" s="171"/>
      <c r="C52" s="171"/>
      <c r="D52" s="178" t="s">
        <v>728</v>
      </c>
      <c r="E52" s="171"/>
    </row>
    <row r="53" spans="2:8" x14ac:dyDescent="0.25">
      <c r="B53" s="171"/>
      <c r="C53" s="171"/>
      <c r="E53" s="171"/>
    </row>
    <row r="54" spans="2:8" x14ac:dyDescent="0.25">
      <c r="B54" s="171"/>
      <c r="C54" s="171"/>
      <c r="D54" s="230" t="s">
        <v>171</v>
      </c>
      <c r="E54" s="228"/>
      <c r="F54" s="229"/>
      <c r="G54" s="224" t="s">
        <v>172</v>
      </c>
      <c r="H54" s="225">
        <f>+SUM(H55:H153)</f>
        <v>0</v>
      </c>
    </row>
    <row r="55" spans="2:8" x14ac:dyDescent="0.25">
      <c r="B55" s="171"/>
      <c r="C55" s="171"/>
      <c r="D55" s="179"/>
      <c r="E55" s="171"/>
      <c r="G55" s="173"/>
      <c r="H55" s="180"/>
    </row>
    <row r="56" spans="2:8" x14ac:dyDescent="0.25">
      <c r="B56" s="171"/>
      <c r="C56" s="171"/>
      <c r="D56" s="179" t="s">
        <v>173</v>
      </c>
      <c r="E56" s="171"/>
    </row>
    <row r="57" spans="2:8" x14ac:dyDescent="0.25">
      <c r="B57" s="171" t="s">
        <v>76</v>
      </c>
      <c r="C57" s="171" t="s">
        <v>174</v>
      </c>
      <c r="D57" s="172" t="s">
        <v>175</v>
      </c>
      <c r="E57" s="171" t="s">
        <v>31</v>
      </c>
      <c r="F57" s="170">
        <v>27.200000000000003</v>
      </c>
      <c r="H57" s="168">
        <f>ROUND(F57*G57,2)</f>
        <v>0</v>
      </c>
    </row>
    <row r="58" spans="2:8" ht="38.25" x14ac:dyDescent="0.25">
      <c r="B58" s="171"/>
      <c r="C58" s="171"/>
      <c r="D58" s="178" t="s">
        <v>729</v>
      </c>
      <c r="E58" s="171"/>
    </row>
    <row r="59" spans="2:8" ht="25.5" x14ac:dyDescent="0.25">
      <c r="B59" s="171" t="s">
        <v>74</v>
      </c>
      <c r="C59" s="171" t="s">
        <v>176</v>
      </c>
      <c r="D59" s="172" t="s">
        <v>177</v>
      </c>
      <c r="E59" s="171" t="s">
        <v>31</v>
      </c>
      <c r="F59" s="170">
        <v>93.194600000000008</v>
      </c>
      <c r="H59" s="168">
        <f>ROUND(F59*G59,2)</f>
        <v>0</v>
      </c>
    </row>
    <row r="60" spans="2:8" ht="51" x14ac:dyDescent="0.25">
      <c r="B60" s="171"/>
      <c r="C60" s="171"/>
      <c r="D60" s="178" t="s">
        <v>730</v>
      </c>
      <c r="E60" s="171"/>
    </row>
    <row r="61" spans="2:8" x14ac:dyDescent="0.25">
      <c r="B61" s="171" t="s">
        <v>71</v>
      </c>
      <c r="C61" s="171" t="s">
        <v>178</v>
      </c>
      <c r="D61" s="172" t="s">
        <v>179</v>
      </c>
      <c r="E61" s="171" t="s">
        <v>31</v>
      </c>
      <c r="F61" s="170">
        <v>19.53</v>
      </c>
      <c r="H61" s="168">
        <f>ROUND(F61*G61,2)</f>
        <v>0</v>
      </c>
    </row>
    <row r="62" spans="2:8" ht="51" x14ac:dyDescent="0.25">
      <c r="B62" s="171"/>
      <c r="C62" s="171"/>
      <c r="D62" s="178" t="s">
        <v>731</v>
      </c>
      <c r="E62" s="171"/>
    </row>
    <row r="63" spans="2:8" x14ac:dyDescent="0.25">
      <c r="B63" s="171" t="s">
        <v>68</v>
      </c>
      <c r="C63" s="171" t="s">
        <v>180</v>
      </c>
      <c r="D63" s="172" t="s">
        <v>179</v>
      </c>
      <c r="E63" s="171" t="s">
        <v>31</v>
      </c>
      <c r="F63" s="170">
        <v>42.04</v>
      </c>
      <c r="H63" s="168">
        <f>ROUND(F63*G63,2)</f>
        <v>0</v>
      </c>
    </row>
    <row r="64" spans="2:8" ht="38.25" x14ac:dyDescent="0.25">
      <c r="B64" s="171"/>
      <c r="C64" s="171"/>
      <c r="D64" s="178" t="s">
        <v>732</v>
      </c>
      <c r="E64" s="171"/>
    </row>
    <row r="65" spans="2:8" ht="25.5" x14ac:dyDescent="0.25">
      <c r="B65" s="171" t="s">
        <v>65</v>
      </c>
      <c r="C65" s="171" t="s">
        <v>181</v>
      </c>
      <c r="D65" s="172" t="s">
        <v>182</v>
      </c>
      <c r="E65" s="171" t="s">
        <v>31</v>
      </c>
      <c r="F65" s="170">
        <v>343.41250000000002</v>
      </c>
      <c r="H65" s="168">
        <f>ROUND(F65*G65,2)</f>
        <v>0</v>
      </c>
    </row>
    <row r="66" spans="2:8" x14ac:dyDescent="0.25">
      <c r="B66" s="171"/>
      <c r="C66" s="171"/>
      <c r="E66" s="171"/>
    </row>
    <row r="67" spans="2:8" x14ac:dyDescent="0.25">
      <c r="B67" s="171"/>
      <c r="C67" s="171"/>
      <c r="D67" s="179" t="s">
        <v>183</v>
      </c>
      <c r="E67" s="171"/>
    </row>
    <row r="68" spans="2:8" ht="38.25" x14ac:dyDescent="0.25">
      <c r="B68" s="171" t="s">
        <v>76</v>
      </c>
      <c r="C68" s="171" t="s">
        <v>184</v>
      </c>
      <c r="D68" s="172" t="s">
        <v>185</v>
      </c>
      <c r="E68" s="171" t="s">
        <v>186</v>
      </c>
      <c r="F68" s="170">
        <v>35450</v>
      </c>
      <c r="H68" s="168">
        <f>ROUND(F68*G68,2)</f>
        <v>0</v>
      </c>
    </row>
    <row r="69" spans="2:8" ht="25.5" x14ac:dyDescent="0.25">
      <c r="B69" s="171"/>
      <c r="C69" s="171"/>
      <c r="D69" s="178" t="s">
        <v>733</v>
      </c>
      <c r="E69" s="171"/>
    </row>
    <row r="70" spans="2:8" ht="38.25" x14ac:dyDescent="0.25">
      <c r="B70" s="171" t="s">
        <v>74</v>
      </c>
      <c r="C70" s="171" t="s">
        <v>187</v>
      </c>
      <c r="D70" s="172" t="s">
        <v>188</v>
      </c>
      <c r="E70" s="171" t="s">
        <v>186</v>
      </c>
      <c r="F70" s="170">
        <v>15850</v>
      </c>
      <c r="H70" s="168">
        <f>ROUND(F70*G70,2)</f>
        <v>0</v>
      </c>
    </row>
    <row r="71" spans="2:8" ht="25.5" x14ac:dyDescent="0.25">
      <c r="B71" s="171"/>
      <c r="C71" s="171"/>
      <c r="D71" s="178" t="s">
        <v>734</v>
      </c>
      <c r="E71" s="171"/>
    </row>
    <row r="72" spans="2:8" x14ac:dyDescent="0.25">
      <c r="B72" s="171"/>
      <c r="C72" s="171"/>
      <c r="E72" s="171"/>
    </row>
    <row r="73" spans="2:8" x14ac:dyDescent="0.25">
      <c r="B73" s="171"/>
      <c r="C73" s="171"/>
      <c r="D73" s="179" t="s">
        <v>189</v>
      </c>
      <c r="E73" s="171"/>
    </row>
    <row r="74" spans="2:8" ht="25.5" x14ac:dyDescent="0.25">
      <c r="B74" s="171" t="s">
        <v>76</v>
      </c>
      <c r="C74" s="171" t="s">
        <v>190</v>
      </c>
      <c r="D74" s="172" t="s">
        <v>191</v>
      </c>
      <c r="E74" s="171" t="s">
        <v>106</v>
      </c>
      <c r="F74" s="170">
        <v>2.5</v>
      </c>
      <c r="H74" s="168">
        <f>ROUND(F74*G74,2)</f>
        <v>0</v>
      </c>
    </row>
    <row r="75" spans="2:8" ht="25.5" x14ac:dyDescent="0.25">
      <c r="B75" s="171"/>
      <c r="C75" s="171"/>
      <c r="D75" s="178" t="s">
        <v>735</v>
      </c>
      <c r="E75" s="171"/>
    </row>
    <row r="76" spans="2:8" ht="38.25" x14ac:dyDescent="0.25">
      <c r="B76" s="171" t="s">
        <v>74</v>
      </c>
      <c r="C76" s="171" t="s">
        <v>192</v>
      </c>
      <c r="D76" s="172" t="s">
        <v>193</v>
      </c>
      <c r="E76" s="171" t="s">
        <v>106</v>
      </c>
      <c r="F76" s="170">
        <v>3.7485000000000004</v>
      </c>
      <c r="H76" s="168">
        <f>ROUND(F76*G76,2)</f>
        <v>0</v>
      </c>
    </row>
    <row r="77" spans="2:8" ht="38.25" x14ac:dyDescent="0.25">
      <c r="B77" s="171"/>
      <c r="C77" s="171"/>
      <c r="D77" s="178" t="s">
        <v>736</v>
      </c>
      <c r="E77" s="171"/>
    </row>
    <row r="78" spans="2:8" ht="25.5" x14ac:dyDescent="0.25">
      <c r="B78" s="171" t="s">
        <v>71</v>
      </c>
      <c r="C78" s="171" t="s">
        <v>194</v>
      </c>
      <c r="D78" s="172" t="s">
        <v>195</v>
      </c>
      <c r="E78" s="171" t="s">
        <v>106</v>
      </c>
      <c r="F78" s="170">
        <v>8.4084000000000003</v>
      </c>
      <c r="H78" s="168">
        <f>ROUND(F78*G78,2)</f>
        <v>0</v>
      </c>
    </row>
    <row r="79" spans="2:8" ht="38.25" x14ac:dyDescent="0.25">
      <c r="B79" s="171"/>
      <c r="C79" s="171"/>
      <c r="D79" s="178" t="s">
        <v>737</v>
      </c>
      <c r="E79" s="171"/>
    </row>
    <row r="80" spans="2:8" ht="38.25" x14ac:dyDescent="0.25">
      <c r="B80" s="171" t="s">
        <v>68</v>
      </c>
      <c r="C80" s="171" t="s">
        <v>196</v>
      </c>
      <c r="D80" s="172" t="s">
        <v>197</v>
      </c>
      <c r="E80" s="171" t="s">
        <v>106</v>
      </c>
      <c r="F80" s="170">
        <v>21.0761</v>
      </c>
      <c r="H80" s="168">
        <f>ROUND(F80*G80,2)</f>
        <v>0</v>
      </c>
    </row>
    <row r="81" spans="2:8" ht="38.25" x14ac:dyDescent="0.25">
      <c r="B81" s="171"/>
      <c r="C81" s="171"/>
      <c r="D81" s="178" t="s">
        <v>738</v>
      </c>
      <c r="E81" s="171"/>
    </row>
    <row r="82" spans="2:8" ht="25.5" x14ac:dyDescent="0.25">
      <c r="B82" s="171" t="s">
        <v>65</v>
      </c>
      <c r="C82" s="171" t="s">
        <v>198</v>
      </c>
      <c r="D82" s="172" t="s">
        <v>199</v>
      </c>
      <c r="E82" s="171" t="s">
        <v>106</v>
      </c>
      <c r="F82" s="170">
        <v>112.14</v>
      </c>
      <c r="H82" s="168">
        <f>ROUND(F82*G82,2)</f>
        <v>0</v>
      </c>
    </row>
    <row r="83" spans="2:8" ht="38.25" x14ac:dyDescent="0.25">
      <c r="B83" s="171"/>
      <c r="C83" s="171"/>
      <c r="D83" s="178" t="s">
        <v>739</v>
      </c>
      <c r="E83" s="171"/>
    </row>
    <row r="84" spans="2:8" ht="25.5" x14ac:dyDescent="0.25">
      <c r="B84" s="171" t="s">
        <v>62</v>
      </c>
      <c r="C84" s="171" t="s">
        <v>200</v>
      </c>
      <c r="D84" s="172" t="s">
        <v>201</v>
      </c>
      <c r="E84" s="171" t="s">
        <v>106</v>
      </c>
      <c r="F84" s="170">
        <v>21.991200000000003</v>
      </c>
      <c r="H84" s="168">
        <f>ROUND(F84*G84,2)</f>
        <v>0</v>
      </c>
    </row>
    <row r="85" spans="2:8" ht="38.25" x14ac:dyDescent="0.25">
      <c r="B85" s="171"/>
      <c r="C85" s="171"/>
      <c r="D85" s="178" t="s">
        <v>740</v>
      </c>
      <c r="E85" s="171"/>
    </row>
    <row r="86" spans="2:8" ht="38.25" x14ac:dyDescent="0.25">
      <c r="B86" s="171" t="s">
        <v>59</v>
      </c>
      <c r="C86" s="171" t="s">
        <v>202</v>
      </c>
      <c r="D86" s="172" t="s">
        <v>203</v>
      </c>
      <c r="E86" s="171" t="s">
        <v>106</v>
      </c>
      <c r="F86" s="170">
        <v>368.38620000000003</v>
      </c>
      <c r="H86" s="168">
        <f>ROUND(F86*G86,2)</f>
        <v>0</v>
      </c>
    </row>
    <row r="87" spans="2:8" ht="38.25" x14ac:dyDescent="0.25">
      <c r="B87" s="171"/>
      <c r="C87" s="171"/>
      <c r="D87" s="178" t="s">
        <v>741</v>
      </c>
      <c r="E87" s="171"/>
    </row>
    <row r="88" spans="2:8" x14ac:dyDescent="0.25">
      <c r="B88" s="171"/>
      <c r="C88" s="171"/>
      <c r="E88" s="171"/>
    </row>
    <row r="89" spans="2:8" x14ac:dyDescent="0.25">
      <c r="B89" s="171"/>
      <c r="C89" s="171"/>
      <c r="D89" s="179" t="s">
        <v>204</v>
      </c>
      <c r="E89" s="171"/>
    </row>
    <row r="90" spans="2:8" x14ac:dyDescent="0.25">
      <c r="B90" s="171" t="s">
        <v>76</v>
      </c>
      <c r="C90" s="171" t="s">
        <v>205</v>
      </c>
      <c r="D90" s="172" t="s">
        <v>206</v>
      </c>
      <c r="E90" s="171" t="s">
        <v>31</v>
      </c>
      <c r="F90" s="170">
        <v>1166.22</v>
      </c>
      <c r="H90" s="168">
        <f>ROUND(F90*G90,2)</f>
        <v>0</v>
      </c>
    </row>
    <row r="91" spans="2:8" ht="25.5" x14ac:dyDescent="0.25">
      <c r="B91" s="171"/>
      <c r="C91" s="171"/>
      <c r="D91" s="178" t="s">
        <v>742</v>
      </c>
      <c r="E91" s="171"/>
    </row>
    <row r="92" spans="2:8" x14ac:dyDescent="0.25">
      <c r="B92" s="171"/>
      <c r="C92" s="171"/>
      <c r="E92" s="171"/>
    </row>
    <row r="93" spans="2:8" x14ac:dyDescent="0.25">
      <c r="B93" s="171"/>
      <c r="C93" s="171"/>
      <c r="D93" s="179" t="s">
        <v>207</v>
      </c>
      <c r="E93" s="171"/>
    </row>
    <row r="94" spans="2:8" ht="51" x14ac:dyDescent="0.25">
      <c r="B94" s="171" t="s">
        <v>76</v>
      </c>
      <c r="C94" s="171" t="s">
        <v>208</v>
      </c>
      <c r="D94" s="172" t="s">
        <v>209</v>
      </c>
      <c r="E94" s="171" t="s">
        <v>31</v>
      </c>
      <c r="F94" s="170">
        <v>115.34</v>
      </c>
      <c r="H94" s="168">
        <f>ROUND(F94*G94,2)</f>
        <v>0</v>
      </c>
    </row>
    <row r="95" spans="2:8" ht="38.25" x14ac:dyDescent="0.25">
      <c r="B95" s="171"/>
      <c r="C95" s="171"/>
      <c r="D95" s="178" t="s">
        <v>743</v>
      </c>
      <c r="E95" s="171"/>
    </row>
    <row r="96" spans="2:8" ht="38.25" x14ac:dyDescent="0.25">
      <c r="B96" s="171" t="s">
        <v>74</v>
      </c>
      <c r="C96" s="171" t="s">
        <v>210</v>
      </c>
      <c r="D96" s="172" t="s">
        <v>211</v>
      </c>
      <c r="E96" s="171" t="s">
        <v>31</v>
      </c>
      <c r="F96" s="170">
        <v>65</v>
      </c>
      <c r="H96" s="168">
        <f>ROUND(F96*G96,2)</f>
        <v>0</v>
      </c>
    </row>
    <row r="97" spans="2:8" ht="38.25" x14ac:dyDescent="0.25">
      <c r="B97" s="171"/>
      <c r="C97" s="171"/>
      <c r="D97" s="178" t="s">
        <v>744</v>
      </c>
      <c r="E97" s="171"/>
    </row>
    <row r="98" spans="2:8" ht="51" x14ac:dyDescent="0.25">
      <c r="B98" s="171" t="s">
        <v>71</v>
      </c>
      <c r="C98" s="171" t="s">
        <v>212</v>
      </c>
      <c r="D98" s="172" t="s">
        <v>213</v>
      </c>
      <c r="E98" s="171" t="s">
        <v>31</v>
      </c>
      <c r="F98" s="170">
        <v>48</v>
      </c>
      <c r="H98" s="168">
        <f>ROUND(F98*G98,2)</f>
        <v>0</v>
      </c>
    </row>
    <row r="99" spans="2:8" ht="38.25" x14ac:dyDescent="0.25">
      <c r="B99" s="171"/>
      <c r="C99" s="171"/>
      <c r="D99" s="178" t="s">
        <v>745</v>
      </c>
      <c r="E99" s="171"/>
    </row>
    <row r="100" spans="2:8" ht="63.75" x14ac:dyDescent="0.25">
      <c r="B100" s="171" t="s">
        <v>68</v>
      </c>
      <c r="C100" s="171" t="s">
        <v>214</v>
      </c>
      <c r="D100" s="172" t="s">
        <v>215</v>
      </c>
      <c r="E100" s="171" t="s">
        <v>31</v>
      </c>
      <c r="F100" s="170">
        <v>192.24</v>
      </c>
      <c r="H100" s="168">
        <f>ROUND(F100*G100,2)</f>
        <v>0</v>
      </c>
    </row>
    <row r="101" spans="2:8" ht="25.5" x14ac:dyDescent="0.25">
      <c r="B101" s="171"/>
      <c r="C101" s="171"/>
      <c r="D101" s="178" t="s">
        <v>746</v>
      </c>
      <c r="E101" s="171"/>
    </row>
    <row r="102" spans="2:8" ht="51" x14ac:dyDescent="0.25">
      <c r="B102" s="171" t="s">
        <v>65</v>
      </c>
      <c r="C102" s="171" t="s">
        <v>216</v>
      </c>
      <c r="D102" s="172" t="s">
        <v>217</v>
      </c>
      <c r="E102" s="171" t="s">
        <v>31</v>
      </c>
      <c r="F102" s="170">
        <v>108.33590000000001</v>
      </c>
      <c r="H102" s="168">
        <f>ROUND(F102*G102,2)</f>
        <v>0</v>
      </c>
    </row>
    <row r="103" spans="2:8" ht="25.5" x14ac:dyDescent="0.25">
      <c r="B103" s="171"/>
      <c r="C103" s="171"/>
      <c r="D103" s="178" t="s">
        <v>747</v>
      </c>
      <c r="E103" s="171"/>
    </row>
    <row r="104" spans="2:8" ht="63.75" x14ac:dyDescent="0.25">
      <c r="B104" s="171" t="s">
        <v>62</v>
      </c>
      <c r="C104" s="171" t="s">
        <v>218</v>
      </c>
      <c r="D104" s="172" t="s">
        <v>219</v>
      </c>
      <c r="E104" s="171" t="s">
        <v>31</v>
      </c>
      <c r="F104" s="170">
        <v>160</v>
      </c>
      <c r="H104" s="168">
        <f>ROUND(F104*G104,2)</f>
        <v>0</v>
      </c>
    </row>
    <row r="105" spans="2:8" ht="25.5" x14ac:dyDescent="0.25">
      <c r="B105" s="171"/>
      <c r="C105" s="171"/>
      <c r="D105" s="178" t="s">
        <v>748</v>
      </c>
      <c r="E105" s="171"/>
    </row>
    <row r="106" spans="2:8" ht="25.5" x14ac:dyDescent="0.25">
      <c r="B106" s="171" t="s">
        <v>59</v>
      </c>
      <c r="C106" s="171" t="s">
        <v>220</v>
      </c>
      <c r="D106" s="172" t="s">
        <v>221</v>
      </c>
      <c r="E106" s="171" t="s">
        <v>31</v>
      </c>
      <c r="F106" s="170">
        <v>2825.5368000000003</v>
      </c>
      <c r="H106" s="168">
        <f>ROUND(F106*G106,2)</f>
        <v>0</v>
      </c>
    </row>
    <row r="107" spans="2:8" ht="38.25" x14ac:dyDescent="0.25">
      <c r="B107" s="171"/>
      <c r="C107" s="171"/>
      <c r="D107" s="178" t="s">
        <v>796</v>
      </c>
      <c r="E107" s="171"/>
    </row>
    <row r="108" spans="2:8" ht="63.75" x14ac:dyDescent="0.25">
      <c r="B108" s="171" t="s">
        <v>56</v>
      </c>
      <c r="C108" s="171" t="s">
        <v>222</v>
      </c>
      <c r="D108" s="172" t="s">
        <v>223</v>
      </c>
      <c r="E108" s="171" t="s">
        <v>31</v>
      </c>
      <c r="F108" s="170">
        <v>115.34</v>
      </c>
      <c r="H108" s="168">
        <f>ROUND(F108*G108,2)</f>
        <v>0</v>
      </c>
    </row>
    <row r="109" spans="2:8" ht="25.5" x14ac:dyDescent="0.25">
      <c r="B109" s="171"/>
      <c r="C109" s="171"/>
      <c r="D109" s="178" t="s">
        <v>749</v>
      </c>
      <c r="E109" s="171"/>
    </row>
    <row r="110" spans="2:8" ht="51" x14ac:dyDescent="0.25">
      <c r="B110" s="171" t="s">
        <v>53</v>
      </c>
      <c r="C110" s="171" t="s">
        <v>224</v>
      </c>
      <c r="D110" s="172" t="s">
        <v>225</v>
      </c>
      <c r="E110" s="171" t="s">
        <v>31</v>
      </c>
      <c r="F110" s="170">
        <v>65</v>
      </c>
      <c r="H110" s="168">
        <f>ROUND(F110*G110,2)</f>
        <v>0</v>
      </c>
    </row>
    <row r="111" spans="2:8" ht="25.5" x14ac:dyDescent="0.25">
      <c r="B111" s="171"/>
      <c r="C111" s="171"/>
      <c r="D111" s="178" t="s">
        <v>750</v>
      </c>
      <c r="E111" s="171"/>
    </row>
    <row r="112" spans="2:8" ht="63.75" x14ac:dyDescent="0.25">
      <c r="B112" s="171" t="s">
        <v>50</v>
      </c>
      <c r="C112" s="171" t="s">
        <v>226</v>
      </c>
      <c r="D112" s="172" t="s">
        <v>227</v>
      </c>
      <c r="E112" s="171" t="s">
        <v>31</v>
      </c>
      <c r="F112" s="170">
        <v>48</v>
      </c>
      <c r="H112" s="168">
        <f>ROUND(F112*G112,2)</f>
        <v>0</v>
      </c>
    </row>
    <row r="113" spans="2:8" ht="25.5" x14ac:dyDescent="0.25">
      <c r="B113" s="171"/>
      <c r="C113" s="171"/>
      <c r="D113" s="178" t="s">
        <v>797</v>
      </c>
      <c r="E113" s="171"/>
    </row>
    <row r="114" spans="2:8" ht="76.5" x14ac:dyDescent="0.25">
      <c r="B114" s="171" t="s">
        <v>47</v>
      </c>
      <c r="C114" s="171" t="s">
        <v>228</v>
      </c>
      <c r="D114" s="172" t="s">
        <v>229</v>
      </c>
      <c r="E114" s="171" t="s">
        <v>38</v>
      </c>
      <c r="F114" s="170">
        <v>150</v>
      </c>
      <c r="H114" s="168">
        <f>ROUND(F114*G114,2)</f>
        <v>0</v>
      </c>
    </row>
    <row r="115" spans="2:8" ht="25.5" x14ac:dyDescent="0.25">
      <c r="B115" s="171"/>
      <c r="C115" s="171"/>
      <c r="D115" s="178" t="s">
        <v>782</v>
      </c>
      <c r="E115" s="171"/>
    </row>
    <row r="116" spans="2:8" ht="76.5" x14ac:dyDescent="0.25">
      <c r="B116" s="171" t="s">
        <v>44</v>
      </c>
      <c r="C116" s="171" t="s">
        <v>230</v>
      </c>
      <c r="D116" s="172" t="s">
        <v>231</v>
      </c>
      <c r="E116" s="171" t="s">
        <v>38</v>
      </c>
      <c r="F116" s="170">
        <v>150</v>
      </c>
      <c r="H116" s="168">
        <f>ROUND(F116*G116,2)</f>
        <v>0</v>
      </c>
    </row>
    <row r="117" spans="2:8" ht="38.25" x14ac:dyDescent="0.25">
      <c r="B117" s="171"/>
      <c r="C117" s="171"/>
      <c r="D117" s="178" t="s">
        <v>783</v>
      </c>
      <c r="E117" s="171"/>
    </row>
    <row r="118" spans="2:8" ht="63.75" x14ac:dyDescent="0.25">
      <c r="B118" s="171" t="s">
        <v>41</v>
      </c>
      <c r="C118" s="171" t="s">
        <v>232</v>
      </c>
      <c r="D118" s="172" t="s">
        <v>233</v>
      </c>
      <c r="E118" s="171" t="s">
        <v>38</v>
      </c>
      <c r="F118" s="170">
        <v>50</v>
      </c>
      <c r="H118" s="168">
        <f>ROUND(F118*G118,2)</f>
        <v>0</v>
      </c>
    </row>
    <row r="119" spans="2:8" ht="38.25" x14ac:dyDescent="0.25">
      <c r="B119" s="171"/>
      <c r="C119" s="171"/>
      <c r="D119" s="178" t="s">
        <v>784</v>
      </c>
      <c r="E119" s="171"/>
    </row>
    <row r="120" spans="2:8" ht="89.25" x14ac:dyDescent="0.25">
      <c r="B120" s="171" t="s">
        <v>37</v>
      </c>
      <c r="C120" s="171" t="s">
        <v>234</v>
      </c>
      <c r="D120" s="172" t="s">
        <v>235</v>
      </c>
      <c r="E120" s="171" t="s">
        <v>38</v>
      </c>
      <c r="F120" s="170">
        <v>80</v>
      </c>
      <c r="H120" s="168">
        <f>ROUND(F120*G120,2)</f>
        <v>0</v>
      </c>
    </row>
    <row r="121" spans="2:8" ht="38.25" x14ac:dyDescent="0.25">
      <c r="B121" s="171"/>
      <c r="C121" s="171"/>
      <c r="D121" s="178" t="s">
        <v>785</v>
      </c>
      <c r="E121" s="171"/>
    </row>
    <row r="122" spans="2:8" x14ac:dyDescent="0.25">
      <c r="B122" s="171"/>
      <c r="C122" s="171"/>
      <c r="E122" s="171"/>
    </row>
    <row r="123" spans="2:8" x14ac:dyDescent="0.25">
      <c r="B123" s="171"/>
      <c r="C123" s="171"/>
      <c r="D123" s="179" t="s">
        <v>236</v>
      </c>
      <c r="E123" s="171"/>
    </row>
    <row r="124" spans="2:8" ht="44.25" customHeight="1" x14ac:dyDescent="0.25">
      <c r="B124" s="171" t="s">
        <v>76</v>
      </c>
      <c r="C124" s="171" t="s">
        <v>237</v>
      </c>
      <c r="D124" s="172" t="s">
        <v>795</v>
      </c>
      <c r="E124" s="171" t="s">
        <v>38</v>
      </c>
      <c r="F124" s="170">
        <v>357</v>
      </c>
      <c r="H124" s="168">
        <f>ROUND(F124*G124,2)</f>
        <v>0</v>
      </c>
    </row>
    <row r="125" spans="2:8" ht="38.25" x14ac:dyDescent="0.25">
      <c r="B125" s="171" t="s">
        <v>74</v>
      </c>
      <c r="C125" s="171" t="s">
        <v>238</v>
      </c>
      <c r="D125" s="172" t="s">
        <v>239</v>
      </c>
      <c r="E125" s="171" t="s">
        <v>38</v>
      </c>
      <c r="F125" s="170">
        <v>28.3</v>
      </c>
      <c r="H125" s="168">
        <f>ROUND(F125*G125,2)</f>
        <v>0</v>
      </c>
    </row>
    <row r="126" spans="2:8" ht="25.5" x14ac:dyDescent="0.25">
      <c r="B126" s="171"/>
      <c r="C126" s="171"/>
      <c r="D126" s="178" t="s">
        <v>751</v>
      </c>
      <c r="E126" s="171"/>
    </row>
    <row r="127" spans="2:8" ht="63.75" x14ac:dyDescent="0.25">
      <c r="B127" s="171" t="s">
        <v>71</v>
      </c>
      <c r="C127" s="171" t="s">
        <v>240</v>
      </c>
      <c r="D127" s="172" t="s">
        <v>241</v>
      </c>
      <c r="E127" s="171" t="s">
        <v>34</v>
      </c>
      <c r="F127" s="170">
        <v>14</v>
      </c>
      <c r="H127" s="168">
        <f>ROUND(F127*G127,2)</f>
        <v>0</v>
      </c>
    </row>
    <row r="128" spans="2:8" ht="38.25" x14ac:dyDescent="0.25">
      <c r="B128" s="171"/>
      <c r="C128" s="171"/>
      <c r="D128" s="178" t="s">
        <v>752</v>
      </c>
      <c r="E128" s="171"/>
    </row>
    <row r="129" spans="2:8" ht="63.75" x14ac:dyDescent="0.25">
      <c r="B129" s="171" t="s">
        <v>68</v>
      </c>
      <c r="C129" s="171" t="s">
        <v>242</v>
      </c>
      <c r="D129" s="172" t="s">
        <v>243</v>
      </c>
      <c r="E129" s="171" t="s">
        <v>34</v>
      </c>
      <c r="F129" s="170">
        <v>4</v>
      </c>
      <c r="H129" s="168">
        <f>ROUND(F129*G129,2)</f>
        <v>0</v>
      </c>
    </row>
    <row r="130" spans="2:8" ht="38.25" x14ac:dyDescent="0.25">
      <c r="B130" s="171"/>
      <c r="C130" s="171"/>
      <c r="D130" s="178" t="s">
        <v>753</v>
      </c>
      <c r="E130" s="171"/>
    </row>
    <row r="131" spans="2:8" ht="54.75" customHeight="1" x14ac:dyDescent="0.25">
      <c r="B131" s="171" t="s">
        <v>65</v>
      </c>
      <c r="C131" s="171" t="s">
        <v>244</v>
      </c>
      <c r="D131" s="172" t="s">
        <v>798</v>
      </c>
      <c r="E131" s="171" t="s">
        <v>34</v>
      </c>
      <c r="F131" s="170">
        <v>32</v>
      </c>
      <c r="H131" s="168">
        <f>ROUND(F131*G131,2)</f>
        <v>0</v>
      </c>
    </row>
    <row r="132" spans="2:8" ht="51" x14ac:dyDescent="0.25">
      <c r="B132" s="171"/>
      <c r="C132" s="171"/>
      <c r="D132" s="178" t="s">
        <v>754</v>
      </c>
      <c r="E132" s="171"/>
    </row>
    <row r="133" spans="2:8" ht="25.5" x14ac:dyDescent="0.25">
      <c r="B133" s="171" t="s">
        <v>62</v>
      </c>
      <c r="C133" s="171" t="s">
        <v>245</v>
      </c>
      <c r="D133" s="172" t="s">
        <v>246</v>
      </c>
      <c r="E133" s="171" t="s">
        <v>34</v>
      </c>
      <c r="F133" s="170">
        <v>32</v>
      </c>
      <c r="H133" s="168">
        <f>ROUND(F133*G133,2)</f>
        <v>0</v>
      </c>
    </row>
    <row r="134" spans="2:8" ht="25.5" x14ac:dyDescent="0.25">
      <c r="B134" s="171"/>
      <c r="C134" s="171"/>
      <c r="D134" s="178" t="s">
        <v>755</v>
      </c>
      <c r="E134" s="171"/>
    </row>
    <row r="135" spans="2:8" ht="25.5" x14ac:dyDescent="0.25">
      <c r="B135" s="171" t="s">
        <v>59</v>
      </c>
      <c r="C135" s="171" t="s">
        <v>247</v>
      </c>
      <c r="D135" s="172" t="s">
        <v>248</v>
      </c>
      <c r="E135" s="171" t="s">
        <v>186</v>
      </c>
      <c r="F135" s="170">
        <v>9000</v>
      </c>
      <c r="H135" s="168">
        <f>ROUND(F135*G135,2)</f>
        <v>0</v>
      </c>
    </row>
    <row r="136" spans="2:8" ht="51" x14ac:dyDescent="0.25">
      <c r="B136" s="171"/>
      <c r="C136" s="171"/>
      <c r="D136" s="178" t="s">
        <v>756</v>
      </c>
      <c r="E136" s="171"/>
    </row>
    <row r="137" spans="2:8" x14ac:dyDescent="0.25">
      <c r="B137" s="171"/>
      <c r="C137" s="171"/>
      <c r="E137" s="171"/>
    </row>
    <row r="138" spans="2:8" x14ac:dyDescent="0.25">
      <c r="B138" s="171"/>
      <c r="C138" s="171"/>
      <c r="D138" s="179" t="s">
        <v>249</v>
      </c>
      <c r="E138" s="171"/>
    </row>
    <row r="139" spans="2:8" ht="25.5" x14ac:dyDescent="0.25">
      <c r="B139" s="171" t="s">
        <v>76</v>
      </c>
      <c r="C139" s="171" t="s">
        <v>250</v>
      </c>
      <c r="D139" s="172" t="s">
        <v>788</v>
      </c>
      <c r="E139" s="171" t="s">
        <v>31</v>
      </c>
      <c r="F139" s="170">
        <v>3000.3768</v>
      </c>
      <c r="H139" s="168">
        <f>ROUND(F139*G139,2)</f>
        <v>0</v>
      </c>
    </row>
    <row r="140" spans="2:8" ht="38.25" x14ac:dyDescent="0.25">
      <c r="B140" s="171"/>
      <c r="C140" s="171"/>
      <c r="D140" s="178" t="s">
        <v>757</v>
      </c>
      <c r="E140" s="171"/>
    </row>
    <row r="141" spans="2:8" x14ac:dyDescent="0.25">
      <c r="B141" s="171" t="s">
        <v>74</v>
      </c>
      <c r="C141" s="171" t="s">
        <v>251</v>
      </c>
      <c r="D141" s="172" t="s">
        <v>252</v>
      </c>
      <c r="E141" s="171" t="s">
        <v>253</v>
      </c>
      <c r="F141" s="170">
        <v>39.200000000000003</v>
      </c>
      <c r="H141" s="168">
        <f>ROUND(F141*G141,2)</f>
        <v>0</v>
      </c>
    </row>
    <row r="142" spans="2:8" ht="38.25" x14ac:dyDescent="0.25">
      <c r="B142" s="171"/>
      <c r="C142" s="171"/>
      <c r="D142" s="178" t="s">
        <v>786</v>
      </c>
      <c r="E142" s="171"/>
    </row>
    <row r="143" spans="2:8" x14ac:dyDescent="0.25">
      <c r="B143" s="171" t="s">
        <v>71</v>
      </c>
      <c r="C143" s="171" t="s">
        <v>254</v>
      </c>
      <c r="D143" s="172" t="s">
        <v>255</v>
      </c>
      <c r="E143" s="171" t="s">
        <v>31</v>
      </c>
      <c r="F143" s="170">
        <v>98</v>
      </c>
      <c r="H143" s="168">
        <f>ROUND(F143*G143,2)</f>
        <v>0</v>
      </c>
    </row>
    <row r="144" spans="2:8" ht="51" x14ac:dyDescent="0.25">
      <c r="B144" s="171"/>
      <c r="C144" s="171"/>
      <c r="D144" s="178" t="s">
        <v>758</v>
      </c>
      <c r="E144" s="171"/>
    </row>
    <row r="145" spans="2:8" ht="38.25" x14ac:dyDescent="0.25">
      <c r="B145" s="171" t="s">
        <v>68</v>
      </c>
      <c r="C145" s="171" t="s">
        <v>256</v>
      </c>
      <c r="D145" s="251" t="s">
        <v>794</v>
      </c>
      <c r="E145" s="171" t="s">
        <v>31</v>
      </c>
      <c r="F145" s="170">
        <v>845.86</v>
      </c>
      <c r="H145" s="168">
        <f>ROUND(F145*G145,2)</f>
        <v>0</v>
      </c>
    </row>
    <row r="146" spans="2:8" ht="63.75" x14ac:dyDescent="0.25">
      <c r="B146" s="171"/>
      <c r="C146" s="171"/>
      <c r="D146" s="178" t="s">
        <v>806</v>
      </c>
      <c r="E146" s="171"/>
    </row>
    <row r="147" spans="2:8" ht="63.75" x14ac:dyDescent="0.25">
      <c r="B147" s="171" t="s">
        <v>65</v>
      </c>
      <c r="C147" s="171" t="s">
        <v>257</v>
      </c>
      <c r="D147" s="251" t="s">
        <v>807</v>
      </c>
      <c r="E147" s="171" t="s">
        <v>31</v>
      </c>
      <c r="F147" s="170">
        <v>1268.78</v>
      </c>
      <c r="H147" s="168">
        <f>ROUND(F147*G147,2)</f>
        <v>0</v>
      </c>
    </row>
    <row r="148" spans="2:8" ht="25.5" x14ac:dyDescent="0.25">
      <c r="B148" s="171"/>
      <c r="C148" s="171"/>
      <c r="D148" s="178" t="s">
        <v>759</v>
      </c>
      <c r="E148" s="171"/>
    </row>
    <row r="149" spans="2:8" ht="51" x14ac:dyDescent="0.25">
      <c r="B149" s="171" t="s">
        <v>62</v>
      </c>
      <c r="C149" s="171" t="s">
        <v>258</v>
      </c>
      <c r="D149" s="172" t="s">
        <v>259</v>
      </c>
      <c r="E149" s="171" t="s">
        <v>38</v>
      </c>
      <c r="F149" s="170">
        <v>357.42</v>
      </c>
      <c r="H149" s="168">
        <f>ROUND(F149*G149,2)</f>
        <v>0</v>
      </c>
    </row>
    <row r="150" spans="2:8" ht="25.5" x14ac:dyDescent="0.25">
      <c r="B150" s="171"/>
      <c r="C150" s="171"/>
      <c r="D150" s="178" t="s">
        <v>760</v>
      </c>
      <c r="E150" s="171"/>
    </row>
    <row r="151" spans="2:8" ht="51" x14ac:dyDescent="0.25">
      <c r="B151" s="171" t="s">
        <v>59</v>
      </c>
      <c r="C151" s="171" t="s">
        <v>260</v>
      </c>
      <c r="D151" s="172" t="s">
        <v>789</v>
      </c>
      <c r="E151" s="171" t="s">
        <v>38</v>
      </c>
      <c r="F151" s="170">
        <v>357.42</v>
      </c>
      <c r="H151" s="168">
        <f>ROUND(F151*G151,2)</f>
        <v>0</v>
      </c>
    </row>
    <row r="152" spans="2:8" ht="25.5" x14ac:dyDescent="0.25">
      <c r="B152" s="171"/>
      <c r="C152" s="171"/>
      <c r="D152" s="178" t="s">
        <v>761</v>
      </c>
      <c r="E152" s="171"/>
    </row>
    <row r="153" spans="2:8" x14ac:dyDescent="0.25">
      <c r="B153" s="171"/>
      <c r="C153" s="171"/>
      <c r="E153" s="171"/>
    </row>
    <row r="154" spans="2:8" x14ac:dyDescent="0.25">
      <c r="B154" s="171"/>
      <c r="C154" s="171"/>
      <c r="D154" s="230" t="s">
        <v>261</v>
      </c>
      <c r="E154" s="171"/>
      <c r="F154" s="223"/>
      <c r="G154" s="224" t="s">
        <v>262</v>
      </c>
      <c r="H154" s="225">
        <f>+SUM(H155:H182)</f>
        <v>0</v>
      </c>
    </row>
    <row r="155" spans="2:8" x14ac:dyDescent="0.25">
      <c r="B155" s="171"/>
      <c r="C155" s="171"/>
      <c r="D155" s="179"/>
      <c r="E155" s="171"/>
      <c r="G155" s="173"/>
      <c r="H155" s="180"/>
    </row>
    <row r="156" spans="2:8" x14ac:dyDescent="0.25">
      <c r="B156" s="171"/>
      <c r="C156" s="171"/>
      <c r="D156" s="179" t="s">
        <v>263</v>
      </c>
      <c r="E156" s="171"/>
    </row>
    <row r="157" spans="2:8" ht="25.5" x14ac:dyDescent="0.25">
      <c r="B157" s="171" t="s">
        <v>76</v>
      </c>
      <c r="C157" s="171" t="s">
        <v>264</v>
      </c>
      <c r="D157" s="172" t="s">
        <v>265</v>
      </c>
      <c r="E157" s="171" t="s">
        <v>38</v>
      </c>
      <c r="F157" s="170">
        <v>1760</v>
      </c>
      <c r="H157" s="168">
        <f>ROUND(F157*G157,2)</f>
        <v>0</v>
      </c>
    </row>
    <row r="158" spans="2:8" ht="42.75" customHeight="1" x14ac:dyDescent="0.25">
      <c r="B158" s="171"/>
      <c r="C158" s="171"/>
      <c r="D158" s="178" t="s">
        <v>762</v>
      </c>
      <c r="E158" s="171"/>
    </row>
    <row r="159" spans="2:8" x14ac:dyDescent="0.25">
      <c r="B159" s="171"/>
      <c r="C159" s="171"/>
      <c r="E159" s="171"/>
    </row>
    <row r="160" spans="2:8" x14ac:dyDescent="0.25">
      <c r="B160" s="171"/>
      <c r="C160" s="171"/>
      <c r="D160" s="179" t="s">
        <v>266</v>
      </c>
      <c r="E160" s="171"/>
    </row>
    <row r="161" spans="2:8" ht="25.5" x14ac:dyDescent="0.25">
      <c r="B161" s="171" t="s">
        <v>76</v>
      </c>
      <c r="C161" s="171" t="s">
        <v>267</v>
      </c>
      <c r="D161" s="172" t="s">
        <v>268</v>
      </c>
      <c r="E161" s="171" t="s">
        <v>38</v>
      </c>
      <c r="F161" s="170">
        <v>700</v>
      </c>
      <c r="H161" s="168">
        <f>ROUND(F161*G161,2)</f>
        <v>0</v>
      </c>
    </row>
    <row r="162" spans="2:8" ht="38.25" x14ac:dyDescent="0.25">
      <c r="B162" s="171"/>
      <c r="C162" s="171"/>
      <c r="D162" s="178" t="s">
        <v>763</v>
      </c>
      <c r="E162" s="171"/>
    </row>
    <row r="163" spans="2:8" ht="43.5" customHeight="1" x14ac:dyDescent="0.25">
      <c r="B163" s="171" t="s">
        <v>74</v>
      </c>
      <c r="C163" s="171" t="s">
        <v>269</v>
      </c>
      <c r="D163" s="172" t="s">
        <v>270</v>
      </c>
      <c r="E163" s="171" t="s">
        <v>34</v>
      </c>
      <c r="F163" s="170">
        <v>8</v>
      </c>
      <c r="H163" s="168">
        <f>ROUND(F163*G163,2)</f>
        <v>0</v>
      </c>
    </row>
    <row r="164" spans="2:8" ht="38.25" x14ac:dyDescent="0.25">
      <c r="B164" s="171"/>
      <c r="C164" s="171"/>
      <c r="D164" s="178" t="s">
        <v>764</v>
      </c>
      <c r="E164" s="171"/>
    </row>
    <row r="165" spans="2:8" ht="25.5" x14ac:dyDescent="0.25">
      <c r="B165" s="171" t="s">
        <v>71</v>
      </c>
      <c r="C165" s="171" t="s">
        <v>271</v>
      </c>
      <c r="D165" s="172" t="s">
        <v>272</v>
      </c>
      <c r="E165" s="171" t="s">
        <v>34</v>
      </c>
      <c r="F165" s="170">
        <v>4</v>
      </c>
      <c r="H165" s="168">
        <f>ROUND(F165*G165,2)</f>
        <v>0</v>
      </c>
    </row>
    <row r="166" spans="2:8" ht="38.25" customHeight="1" x14ac:dyDescent="0.25">
      <c r="B166" s="171"/>
      <c r="C166" s="171"/>
      <c r="D166" s="178" t="s">
        <v>765</v>
      </c>
      <c r="E166" s="171"/>
    </row>
    <row r="167" spans="2:8" x14ac:dyDescent="0.25">
      <c r="B167" s="171" t="s">
        <v>68</v>
      </c>
      <c r="C167" s="171" t="s">
        <v>273</v>
      </c>
      <c r="D167" s="172" t="s">
        <v>274</v>
      </c>
      <c r="E167" s="171" t="s">
        <v>38</v>
      </c>
      <c r="F167" s="170">
        <v>380</v>
      </c>
      <c r="H167" s="168">
        <f>ROUND(F167*G167,2)</f>
        <v>0</v>
      </c>
    </row>
    <row r="168" spans="2:8" ht="38.25" x14ac:dyDescent="0.25">
      <c r="B168" s="171"/>
      <c r="C168" s="171"/>
      <c r="D168" s="178" t="s">
        <v>766</v>
      </c>
      <c r="E168" s="171"/>
    </row>
    <row r="169" spans="2:8" x14ac:dyDescent="0.25">
      <c r="B169" s="171"/>
      <c r="C169" s="171"/>
      <c r="E169" s="171"/>
    </row>
    <row r="170" spans="2:8" x14ac:dyDescent="0.25">
      <c r="B170" s="275"/>
      <c r="C170" s="275"/>
      <c r="D170" s="279"/>
      <c r="E170" s="275"/>
      <c r="F170" s="259"/>
      <c r="G170" s="260"/>
      <c r="H170" s="261"/>
    </row>
    <row r="171" spans="2:8" x14ac:dyDescent="0.25">
      <c r="B171" s="275"/>
      <c r="C171" s="275"/>
      <c r="D171" s="276"/>
      <c r="E171" s="275"/>
      <c r="F171" s="278"/>
      <c r="G171" s="278"/>
      <c r="H171" s="261"/>
    </row>
    <row r="172" spans="2:8" x14ac:dyDescent="0.25">
      <c r="B172" s="275"/>
      <c r="C172" s="275"/>
      <c r="D172" s="280"/>
      <c r="E172" s="275"/>
      <c r="F172" s="259"/>
      <c r="G172" s="260"/>
      <c r="H172" s="261"/>
    </row>
    <row r="173" spans="2:8" x14ac:dyDescent="0.25">
      <c r="B173" s="171"/>
      <c r="C173" s="171"/>
      <c r="E173" s="171"/>
    </row>
    <row r="174" spans="2:8" x14ac:dyDescent="0.25">
      <c r="B174" s="171"/>
      <c r="C174" s="171"/>
      <c r="D174" s="179" t="s">
        <v>275</v>
      </c>
      <c r="E174" s="171"/>
    </row>
    <row r="175" spans="2:8" x14ac:dyDescent="0.25">
      <c r="B175" s="171" t="s">
        <v>76</v>
      </c>
      <c r="C175" s="171" t="s">
        <v>276</v>
      </c>
      <c r="D175" s="172" t="s">
        <v>787</v>
      </c>
      <c r="E175" s="171" t="s">
        <v>277</v>
      </c>
      <c r="F175" s="170">
        <v>400</v>
      </c>
      <c r="H175" s="168">
        <f>ROUND(F175*G175,2)</f>
        <v>0</v>
      </c>
    </row>
    <row r="176" spans="2:8" ht="76.5" x14ac:dyDescent="0.25">
      <c r="B176" s="171" t="s">
        <v>74</v>
      </c>
      <c r="C176" s="171" t="s">
        <v>278</v>
      </c>
      <c r="D176" s="172" t="s">
        <v>813</v>
      </c>
      <c r="E176" s="171" t="s">
        <v>34</v>
      </c>
      <c r="F176" s="170">
        <v>1</v>
      </c>
      <c r="H176" s="168">
        <f>ROUND(F176*G176,2)</f>
        <v>0</v>
      </c>
    </row>
    <row r="177" spans="2:8" ht="25.5" x14ac:dyDescent="0.25">
      <c r="B177" s="171" t="s">
        <v>71</v>
      </c>
      <c r="C177" s="171" t="s">
        <v>280</v>
      </c>
      <c r="D177" s="172" t="s">
        <v>281</v>
      </c>
      <c r="E177" s="171" t="s">
        <v>34</v>
      </c>
      <c r="F177" s="170">
        <v>1</v>
      </c>
      <c r="H177" s="168">
        <f>ROUND(F177*G177,2)</f>
        <v>0</v>
      </c>
    </row>
    <row r="178" spans="2:8" ht="25.5" x14ac:dyDescent="0.25">
      <c r="B178" s="171" t="s">
        <v>68</v>
      </c>
      <c r="C178" s="171"/>
      <c r="D178" s="172" t="s">
        <v>811</v>
      </c>
      <c r="E178" s="171" t="s">
        <v>34</v>
      </c>
      <c r="F178" s="170">
        <v>1</v>
      </c>
      <c r="H178" s="168">
        <f>ROUND(F178*G178,2)</f>
        <v>0</v>
      </c>
    </row>
    <row r="179" spans="2:8" x14ac:dyDescent="0.25">
      <c r="B179" s="252"/>
      <c r="C179" s="252"/>
      <c r="D179" s="253"/>
      <c r="E179" s="252"/>
    </row>
    <row r="180" spans="2:8" x14ac:dyDescent="0.25">
      <c r="B180" s="252"/>
      <c r="C180" s="252"/>
      <c r="D180" s="253"/>
      <c r="E180" s="252"/>
    </row>
    <row r="181" spans="2:8" x14ac:dyDescent="0.25">
      <c r="B181" s="171"/>
      <c r="C181" s="171"/>
      <c r="D181" s="172" t="s">
        <v>773</v>
      </c>
      <c r="E181" s="171"/>
    </row>
    <row r="183" spans="2:8" ht="17.45" customHeight="1" x14ac:dyDescent="0.25">
      <c r="D183" s="177" t="str">
        <f>D6</f>
        <v>2 Zemeljska dela in temeljenje</v>
      </c>
      <c r="E183" s="176">
        <f>H6</f>
        <v>0</v>
      </c>
    </row>
    <row r="184" spans="2:8" ht="17.45" customHeight="1" x14ac:dyDescent="0.25">
      <c r="D184" s="177" t="str">
        <f>D22</f>
        <v>3 Voziščne konstrukcije</v>
      </c>
      <c r="E184" s="176">
        <f>H22</f>
        <v>0</v>
      </c>
    </row>
    <row r="185" spans="2:8" ht="17.45" customHeight="1" x14ac:dyDescent="0.25">
      <c r="D185" s="177" t="str">
        <f>D38</f>
        <v>4 Odvodnjavanje</v>
      </c>
      <c r="E185" s="176">
        <f>H38</f>
        <v>0</v>
      </c>
    </row>
    <row r="186" spans="2:8" ht="17.45" customHeight="1" x14ac:dyDescent="0.25">
      <c r="D186" s="177" t="str">
        <f>D54</f>
        <v>5 Gradbena in obrtniška dela</v>
      </c>
      <c r="E186" s="176">
        <f>H54</f>
        <v>0</v>
      </c>
    </row>
    <row r="187" spans="2:8" ht="17.45" customHeight="1" x14ac:dyDescent="0.25">
      <c r="D187" s="175" t="str">
        <f>D154</f>
        <v>6 Tuje storitve</v>
      </c>
      <c r="E187" s="174">
        <f>H154</f>
        <v>0</v>
      </c>
    </row>
    <row r="188" spans="2:8" ht="17.45" customHeight="1" thickBot="1" x14ac:dyDescent="0.3">
      <c r="D188" s="215" t="s">
        <v>30</v>
      </c>
      <c r="E188" s="216">
        <f>+SUM(E183:E187)</f>
        <v>0</v>
      </c>
    </row>
    <row r="189" spans="2:8" ht="13.5" thickTop="1" x14ac:dyDescent="0.25"/>
  </sheetData>
  <pageMargins left="0.98425196850393704" right="0.39370078740157499" top="0.78740157480314998" bottom="0.78740157480314998" header="0" footer="0.196850393700787"/>
  <pageSetup paperSize="9" scale="68" fitToHeight="50" orientation="portrait" r:id="rId1"/>
  <headerFooter>
    <oddFooter>&amp;CStran &amp;P od &amp;N</oddFooter>
  </headerFooter>
  <rowBreaks count="5" manualBreakCount="5">
    <brk id="46" min="1" max="7" man="1"/>
    <brk id="83" min="1" max="7" man="1"/>
    <brk id="111" min="1" max="7" man="1"/>
    <brk id="134" max="16383" man="1"/>
    <brk id="1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56"/>
  <sheetViews>
    <sheetView zoomScaleNormal="100" workbookViewId="0">
      <pane ySplit="7" topLeftCell="A49" activePane="bottomLeft" state="frozen"/>
      <selection activeCell="C2" sqref="C2:C4"/>
      <selection pane="bottomLeft" activeCell="K57" sqref="K57"/>
    </sheetView>
  </sheetViews>
  <sheetFormatPr defaultRowHeight="12.75" x14ac:dyDescent="0.25"/>
  <cols>
    <col min="1" max="1" width="9.140625" style="167"/>
    <col min="2" max="3" width="10.7109375" style="171" customWidth="1"/>
    <col min="4" max="4" width="47.7109375" style="172" customWidth="1"/>
    <col min="5" max="5" width="14.7109375" style="171" customWidth="1"/>
    <col min="6" max="6" width="12.7109375" style="170" customWidth="1"/>
    <col min="7" max="7" width="15.7109375" style="169" customWidth="1"/>
    <col min="8" max="8" width="15.7109375" style="168" customWidth="1"/>
    <col min="9" max="16384" width="9.140625" style="167"/>
  </cols>
  <sheetData>
    <row r="1" spans="2:8" ht="20.100000000000001" customHeight="1" x14ac:dyDescent="0.25">
      <c r="B1" s="205" t="s">
        <v>282</v>
      </c>
    </row>
    <row r="2" spans="2:8" s="201" customFormat="1" ht="15" customHeight="1" x14ac:dyDescent="0.25">
      <c r="B2" s="203" t="s">
        <v>135</v>
      </c>
      <c r="C2" s="202" t="s">
        <v>389</v>
      </c>
      <c r="E2" s="203"/>
      <c r="F2" s="170"/>
      <c r="G2" s="204"/>
      <c r="H2" s="168"/>
    </row>
    <row r="3" spans="2:8" s="201" customFormat="1" ht="15" customHeight="1" x14ac:dyDescent="0.25">
      <c r="B3" s="203" t="s">
        <v>1</v>
      </c>
      <c r="C3" s="202"/>
      <c r="E3" s="203"/>
      <c r="F3" s="170"/>
      <c r="G3" s="204"/>
      <c r="H3" s="168"/>
    </row>
    <row r="4" spans="2:8" s="201" customFormat="1" ht="15" customHeight="1" x14ac:dyDescent="0.25">
      <c r="B4" s="203" t="s">
        <v>134</v>
      </c>
      <c r="C4" s="202" t="s">
        <v>678</v>
      </c>
      <c r="E4" s="203"/>
      <c r="F4" s="170"/>
      <c r="G4" s="204"/>
      <c r="H4" s="168"/>
    </row>
    <row r="5" spans="2:8" s="201" customFormat="1" ht="20.100000000000001" customHeight="1" x14ac:dyDescent="0.25">
      <c r="B5" s="203" t="s">
        <v>133</v>
      </c>
      <c r="C5" s="202"/>
      <c r="D5" s="263" t="s">
        <v>131</v>
      </c>
      <c r="E5" s="263"/>
      <c r="F5" s="263"/>
      <c r="G5" s="263"/>
      <c r="H5" s="263"/>
    </row>
    <row r="6" spans="2:8" s="195" customFormat="1" ht="9.9499999999999993" customHeight="1" x14ac:dyDescent="0.25">
      <c r="B6" s="199"/>
      <c r="C6" s="199"/>
      <c r="D6" s="200"/>
      <c r="E6" s="199"/>
      <c r="F6" s="198"/>
      <c r="G6" s="197"/>
      <c r="H6" s="196"/>
    </row>
    <row r="7" spans="2:8" s="189" customFormat="1" ht="32.1" customHeight="1" thickBot="1" x14ac:dyDescent="0.3">
      <c r="B7" s="193" t="s">
        <v>130</v>
      </c>
      <c r="C7" s="193" t="s">
        <v>129</v>
      </c>
      <c r="D7" s="194" t="s">
        <v>128</v>
      </c>
      <c r="E7" s="193" t="s">
        <v>127</v>
      </c>
      <c r="F7" s="192" t="s">
        <v>126</v>
      </c>
      <c r="G7" s="191" t="s">
        <v>125</v>
      </c>
      <c r="H7" s="190" t="s">
        <v>124</v>
      </c>
    </row>
    <row r="8" spans="2:8" s="183" customFormat="1" ht="9.9499999999999993" customHeight="1" x14ac:dyDescent="0.25">
      <c r="B8" s="187"/>
      <c r="C8" s="187"/>
      <c r="D8" s="188"/>
      <c r="E8" s="187"/>
      <c r="F8" s="186"/>
      <c r="G8" s="185"/>
      <c r="H8" s="184"/>
    </row>
    <row r="9" spans="2:8" x14ac:dyDescent="0.25">
      <c r="D9" s="179" t="s">
        <v>283</v>
      </c>
      <c r="G9" s="173" t="s">
        <v>284</v>
      </c>
      <c r="H9" s="180">
        <f>+SUM(H10:H39)</f>
        <v>0</v>
      </c>
    </row>
    <row r="10" spans="2:8" x14ac:dyDescent="0.25">
      <c r="D10" s="179"/>
      <c r="G10" s="173"/>
      <c r="H10" s="180"/>
    </row>
    <row r="11" spans="2:8" x14ac:dyDescent="0.25">
      <c r="D11" s="179" t="s">
        <v>285</v>
      </c>
    </row>
    <row r="12" spans="2:8" ht="25.5" x14ac:dyDescent="0.25">
      <c r="B12" s="171" t="s">
        <v>76</v>
      </c>
      <c r="C12" s="171" t="s">
        <v>286</v>
      </c>
      <c r="D12" s="172" t="s">
        <v>287</v>
      </c>
      <c r="E12" s="171" t="s">
        <v>288</v>
      </c>
      <c r="F12" s="170">
        <v>3.32E-2</v>
      </c>
      <c r="G12" s="182"/>
      <c r="H12" s="181">
        <f>ROUND(F12*G12,2)</f>
        <v>0</v>
      </c>
    </row>
    <row r="13" spans="2:8" ht="25.5" x14ac:dyDescent="0.25">
      <c r="B13" s="171" t="s">
        <v>74</v>
      </c>
      <c r="C13" s="171" t="s">
        <v>289</v>
      </c>
      <c r="D13" s="172" t="s">
        <v>290</v>
      </c>
      <c r="E13" s="171" t="s">
        <v>288</v>
      </c>
      <c r="F13" s="170">
        <v>3.32E-2</v>
      </c>
      <c r="H13" s="168">
        <f>ROUND(F13*G13,2)</f>
        <v>0</v>
      </c>
    </row>
    <row r="14" spans="2:8" ht="25.5" x14ac:dyDescent="0.25">
      <c r="B14" s="171" t="s">
        <v>71</v>
      </c>
      <c r="C14" s="171" t="s">
        <v>291</v>
      </c>
      <c r="D14" s="172" t="s">
        <v>292</v>
      </c>
      <c r="E14" s="171" t="s">
        <v>34</v>
      </c>
      <c r="F14" s="170">
        <v>2</v>
      </c>
      <c r="H14" s="168">
        <f>ROUND(F14*G14,2)</f>
        <v>0</v>
      </c>
    </row>
    <row r="15" spans="2:8" x14ac:dyDescent="0.25">
      <c r="B15" s="171" t="s">
        <v>68</v>
      </c>
      <c r="C15" s="171" t="s">
        <v>677</v>
      </c>
      <c r="D15" s="172" t="s">
        <v>676</v>
      </c>
      <c r="E15" s="171" t="s">
        <v>34</v>
      </c>
      <c r="F15" s="170">
        <v>60</v>
      </c>
      <c r="G15" s="182"/>
      <c r="H15" s="181">
        <f>ROUND(F15*G15,2)</f>
        <v>0</v>
      </c>
    </row>
    <row r="16" spans="2:8" ht="25.5" x14ac:dyDescent="0.25">
      <c r="D16" s="178" t="s">
        <v>675</v>
      </c>
      <c r="G16" s="182"/>
      <c r="H16" s="181"/>
    </row>
    <row r="17" spans="2:8" x14ac:dyDescent="0.25">
      <c r="G17" s="182"/>
      <c r="H17" s="181"/>
    </row>
    <row r="18" spans="2:8" x14ac:dyDescent="0.25">
      <c r="D18" s="179" t="s">
        <v>293</v>
      </c>
      <c r="G18" s="182"/>
      <c r="H18" s="181"/>
    </row>
    <row r="19" spans="2:8" x14ac:dyDescent="0.25">
      <c r="B19" s="171" t="s">
        <v>76</v>
      </c>
      <c r="C19" s="171" t="s">
        <v>294</v>
      </c>
      <c r="D19" s="172" t="s">
        <v>295</v>
      </c>
      <c r="E19" s="171" t="s">
        <v>38</v>
      </c>
      <c r="F19" s="170">
        <v>9.5</v>
      </c>
      <c r="G19" s="182"/>
      <c r="H19" s="181">
        <f>ROUND(F19*G19,2)</f>
        <v>0</v>
      </c>
    </row>
    <row r="20" spans="2:8" ht="51" x14ac:dyDescent="0.25">
      <c r="D20" s="178" t="s">
        <v>296</v>
      </c>
      <c r="G20" s="182"/>
      <c r="H20" s="181"/>
    </row>
    <row r="21" spans="2:8" ht="25.5" x14ac:dyDescent="0.25">
      <c r="B21" s="171" t="s">
        <v>74</v>
      </c>
      <c r="C21" s="171" t="s">
        <v>112</v>
      </c>
      <c r="D21" s="172" t="s">
        <v>111</v>
      </c>
      <c r="E21" s="171" t="s">
        <v>31</v>
      </c>
      <c r="F21" s="170">
        <v>120</v>
      </c>
      <c r="G21" s="182"/>
      <c r="H21" s="181">
        <f>ROUND(F21*G21,2)</f>
        <v>0</v>
      </c>
    </row>
    <row r="22" spans="2:8" ht="38.25" x14ac:dyDescent="0.25">
      <c r="D22" s="178" t="s">
        <v>305</v>
      </c>
      <c r="G22" s="182"/>
      <c r="H22" s="181"/>
    </row>
    <row r="23" spans="2:8" ht="25.5" x14ac:dyDescent="0.25">
      <c r="B23" s="171" t="s">
        <v>71</v>
      </c>
      <c r="C23" s="171" t="s">
        <v>114</v>
      </c>
      <c r="D23" s="172" t="s">
        <v>113</v>
      </c>
      <c r="E23" s="171" t="s">
        <v>31</v>
      </c>
      <c r="F23" s="170">
        <v>350</v>
      </c>
      <c r="G23" s="182"/>
      <c r="H23" s="181">
        <f>ROUND(F23*G23,2)</f>
        <v>0</v>
      </c>
    </row>
    <row r="24" spans="2:8" ht="38.25" x14ac:dyDescent="0.25">
      <c r="D24" s="178" t="s">
        <v>306</v>
      </c>
      <c r="G24" s="182"/>
      <c r="H24" s="181"/>
    </row>
    <row r="25" spans="2:8" ht="25.5" x14ac:dyDescent="0.25">
      <c r="B25" s="171" t="s">
        <v>68</v>
      </c>
      <c r="C25" s="171" t="s">
        <v>311</v>
      </c>
      <c r="D25" s="172" t="s">
        <v>312</v>
      </c>
      <c r="E25" s="171" t="s">
        <v>31</v>
      </c>
      <c r="F25" s="170">
        <v>9</v>
      </c>
      <c r="G25" s="182"/>
      <c r="H25" s="181">
        <f>ROUND(F25*G25,2)</f>
        <v>0</v>
      </c>
    </row>
    <row r="26" spans="2:8" ht="38.25" x14ac:dyDescent="0.25">
      <c r="D26" s="178" t="s">
        <v>313</v>
      </c>
      <c r="G26" s="182"/>
      <c r="H26" s="181"/>
    </row>
    <row r="27" spans="2:8" x14ac:dyDescent="0.25">
      <c r="B27" s="171" t="s">
        <v>65</v>
      </c>
      <c r="C27" s="171" t="s">
        <v>314</v>
      </c>
      <c r="D27" s="172" t="s">
        <v>315</v>
      </c>
      <c r="E27" s="171" t="s">
        <v>31</v>
      </c>
      <c r="F27" s="170">
        <v>10</v>
      </c>
      <c r="G27" s="182"/>
      <c r="H27" s="181">
        <f>ROUND(F27*G27,2)</f>
        <v>0</v>
      </c>
    </row>
    <row r="28" spans="2:8" ht="51" x14ac:dyDescent="0.25">
      <c r="D28" s="178" t="s">
        <v>316</v>
      </c>
      <c r="G28" s="182"/>
      <c r="H28" s="181"/>
    </row>
    <row r="29" spans="2:8" ht="25.5" x14ac:dyDescent="0.25">
      <c r="B29" s="171" t="s">
        <v>62</v>
      </c>
      <c r="C29" s="171" t="s">
        <v>307</v>
      </c>
      <c r="D29" s="172" t="s">
        <v>308</v>
      </c>
      <c r="E29" s="171" t="s">
        <v>31</v>
      </c>
      <c r="F29" s="170">
        <v>14</v>
      </c>
      <c r="G29" s="182"/>
      <c r="H29" s="181">
        <f>ROUND(F29*G29,2)</f>
        <v>0</v>
      </c>
    </row>
    <row r="30" spans="2:8" ht="25.5" x14ac:dyDescent="0.25">
      <c r="B30" s="171" t="s">
        <v>59</v>
      </c>
      <c r="C30" s="171" t="s">
        <v>674</v>
      </c>
      <c r="D30" s="172" t="s">
        <v>673</v>
      </c>
      <c r="E30" s="171" t="s">
        <v>38</v>
      </c>
      <c r="F30" s="170">
        <v>28</v>
      </c>
      <c r="G30" s="182"/>
      <c r="H30" s="181">
        <f>ROUND(F30*G30,2)</f>
        <v>0</v>
      </c>
    </row>
    <row r="31" spans="2:8" ht="25.5" x14ac:dyDescent="0.25">
      <c r="B31" s="171" t="s">
        <v>56</v>
      </c>
      <c r="C31" s="171" t="s">
        <v>309</v>
      </c>
      <c r="D31" s="172" t="s">
        <v>310</v>
      </c>
      <c r="E31" s="171" t="s">
        <v>38</v>
      </c>
      <c r="F31" s="170">
        <v>41</v>
      </c>
      <c r="G31" s="182"/>
      <c r="H31" s="181">
        <f>ROUND(F31*G31,2)</f>
        <v>0</v>
      </c>
    </row>
    <row r="32" spans="2:8" x14ac:dyDescent="0.25">
      <c r="B32" s="171" t="s">
        <v>53</v>
      </c>
      <c r="C32" s="171" t="s">
        <v>303</v>
      </c>
      <c r="D32" s="172" t="s">
        <v>304</v>
      </c>
      <c r="E32" s="171" t="s">
        <v>38</v>
      </c>
      <c r="F32" s="170">
        <v>86</v>
      </c>
      <c r="G32" s="182"/>
      <c r="H32" s="181">
        <f>ROUND(F32*G32,2)</f>
        <v>0</v>
      </c>
    </row>
    <row r="33" spans="2:8" x14ac:dyDescent="0.25">
      <c r="B33" s="171" t="s">
        <v>50</v>
      </c>
      <c r="C33" s="171" t="s">
        <v>317</v>
      </c>
      <c r="D33" s="172" t="s">
        <v>318</v>
      </c>
      <c r="E33" s="171" t="s">
        <v>38</v>
      </c>
      <c r="F33" s="170">
        <v>14</v>
      </c>
      <c r="G33" s="182"/>
      <c r="H33" s="181">
        <f>ROUND(F33*G33,2)</f>
        <v>0</v>
      </c>
    </row>
    <row r="34" spans="2:8" ht="51" x14ac:dyDescent="0.25">
      <c r="D34" s="178" t="s">
        <v>319</v>
      </c>
      <c r="G34" s="182"/>
      <c r="H34" s="181"/>
    </row>
    <row r="35" spans="2:8" ht="25.5" x14ac:dyDescent="0.25">
      <c r="B35" s="171" t="s">
        <v>47</v>
      </c>
      <c r="C35" s="171" t="s">
        <v>297</v>
      </c>
      <c r="D35" s="172" t="s">
        <v>298</v>
      </c>
      <c r="E35" s="171" t="s">
        <v>38</v>
      </c>
      <c r="F35" s="170">
        <v>14</v>
      </c>
      <c r="G35" s="182"/>
      <c r="H35" s="181">
        <f>ROUND(F35*G35,2)</f>
        <v>0</v>
      </c>
    </row>
    <row r="36" spans="2:8" ht="76.5" x14ac:dyDescent="0.25">
      <c r="D36" s="178" t="s">
        <v>299</v>
      </c>
      <c r="G36" s="182"/>
      <c r="H36" s="181"/>
    </row>
    <row r="37" spans="2:8" ht="25.5" x14ac:dyDescent="0.25">
      <c r="B37" s="171" t="s">
        <v>44</v>
      </c>
      <c r="C37" s="171" t="s">
        <v>300</v>
      </c>
      <c r="D37" s="172" t="s">
        <v>301</v>
      </c>
      <c r="E37" s="171" t="s">
        <v>38</v>
      </c>
      <c r="F37" s="170">
        <v>2</v>
      </c>
      <c r="H37" s="168">
        <f>ROUND(F37*G37,2)</f>
        <v>0</v>
      </c>
    </row>
    <row r="38" spans="2:8" ht="25.5" x14ac:dyDescent="0.25">
      <c r="D38" s="178" t="s">
        <v>302</v>
      </c>
    </row>
    <row r="40" spans="2:8" x14ac:dyDescent="0.25">
      <c r="D40" s="179" t="s">
        <v>320</v>
      </c>
      <c r="G40" s="173" t="s">
        <v>321</v>
      </c>
      <c r="H40" s="180">
        <f>+SUM(H41:H62)</f>
        <v>0</v>
      </c>
    </row>
    <row r="41" spans="2:8" x14ac:dyDescent="0.25">
      <c r="D41" s="179"/>
      <c r="G41" s="173"/>
      <c r="H41" s="180"/>
    </row>
    <row r="42" spans="2:8" x14ac:dyDescent="0.25">
      <c r="D42" s="179" t="s">
        <v>139</v>
      </c>
    </row>
    <row r="43" spans="2:8" ht="25.5" x14ac:dyDescent="0.25">
      <c r="B43" s="171" t="s">
        <v>76</v>
      </c>
      <c r="C43" s="171" t="s">
        <v>322</v>
      </c>
      <c r="D43" s="172" t="s">
        <v>323</v>
      </c>
      <c r="E43" s="171" t="s">
        <v>106</v>
      </c>
      <c r="F43" s="170">
        <v>1.5</v>
      </c>
      <c r="H43" s="168">
        <f>ROUND(F43*G43,2)</f>
        <v>0</v>
      </c>
    </row>
    <row r="44" spans="2:8" ht="51" x14ac:dyDescent="0.25">
      <c r="D44" s="178" t="s">
        <v>324</v>
      </c>
    </row>
    <row r="45" spans="2:8" ht="25.5" x14ac:dyDescent="0.25">
      <c r="B45" s="171" t="s">
        <v>74</v>
      </c>
      <c r="C45" s="171" t="s">
        <v>325</v>
      </c>
      <c r="D45" s="172" t="s">
        <v>326</v>
      </c>
      <c r="E45" s="171" t="s">
        <v>106</v>
      </c>
      <c r="F45" s="170">
        <v>0.5</v>
      </c>
      <c r="H45" s="168">
        <f>ROUND(F45*G45,2)</f>
        <v>0</v>
      </c>
    </row>
    <row r="46" spans="2:8" ht="51" x14ac:dyDescent="0.25">
      <c r="B46" s="171" t="s">
        <v>71</v>
      </c>
      <c r="C46" s="171" t="s">
        <v>672</v>
      </c>
      <c r="D46" s="172" t="s">
        <v>671</v>
      </c>
      <c r="E46" s="171" t="s">
        <v>106</v>
      </c>
      <c r="F46" s="170">
        <v>20</v>
      </c>
      <c r="H46" s="168">
        <f>ROUND(F46*G46,2)</f>
        <v>0</v>
      </c>
    </row>
    <row r="47" spans="2:8" ht="25.5" x14ac:dyDescent="0.25">
      <c r="D47" s="178" t="s">
        <v>670</v>
      </c>
    </row>
    <row r="49" spans="2:8" x14ac:dyDescent="0.25">
      <c r="D49" s="179" t="s">
        <v>327</v>
      </c>
    </row>
    <row r="50" spans="2:8" ht="25.5" x14ac:dyDescent="0.25">
      <c r="B50" s="171" t="s">
        <v>76</v>
      </c>
      <c r="C50" s="171" t="s">
        <v>328</v>
      </c>
      <c r="D50" s="172" t="s">
        <v>329</v>
      </c>
      <c r="E50" s="171" t="s">
        <v>31</v>
      </c>
      <c r="F50" s="170">
        <v>359.40000000000003</v>
      </c>
      <c r="H50" s="168">
        <f>ROUND(F50*G50,2)</f>
        <v>0</v>
      </c>
    </row>
    <row r="51" spans="2:8" ht="25.5" x14ac:dyDescent="0.25">
      <c r="D51" s="178" t="s">
        <v>669</v>
      </c>
    </row>
    <row r="53" spans="2:8" x14ac:dyDescent="0.25">
      <c r="D53" s="179" t="s">
        <v>330</v>
      </c>
    </row>
    <row r="54" spans="2:8" ht="25.5" x14ac:dyDescent="0.25">
      <c r="B54" s="171" t="s">
        <v>76</v>
      </c>
      <c r="C54" s="171" t="s">
        <v>331</v>
      </c>
      <c r="D54" s="172" t="s">
        <v>332</v>
      </c>
      <c r="E54" s="171" t="s">
        <v>31</v>
      </c>
      <c r="F54" s="170">
        <v>10</v>
      </c>
      <c r="H54" s="168">
        <f>ROUND(F54*G54,2)</f>
        <v>0</v>
      </c>
    </row>
    <row r="55" spans="2:8" x14ac:dyDescent="0.25">
      <c r="B55" s="171" t="s">
        <v>74</v>
      </c>
      <c r="C55" s="171" t="s">
        <v>333</v>
      </c>
      <c r="D55" s="172" t="s">
        <v>334</v>
      </c>
      <c r="E55" s="171" t="s">
        <v>31</v>
      </c>
      <c r="F55" s="170">
        <v>10</v>
      </c>
      <c r="H55" s="168">
        <f>ROUND(F55*G55,2)</f>
        <v>0</v>
      </c>
    </row>
    <row r="57" spans="2:8" ht="25.5" x14ac:dyDescent="0.25">
      <c r="D57" s="179" t="s">
        <v>335</v>
      </c>
    </row>
    <row r="58" spans="2:8" x14ac:dyDescent="0.25">
      <c r="B58" s="171" t="s">
        <v>76</v>
      </c>
      <c r="C58" s="171" t="s">
        <v>336</v>
      </c>
      <c r="D58" s="172" t="s">
        <v>337</v>
      </c>
      <c r="E58" s="171" t="s">
        <v>106</v>
      </c>
      <c r="F58" s="170">
        <v>0.5</v>
      </c>
      <c r="H58" s="168">
        <f>ROUND(F58*G58,2)</f>
        <v>0</v>
      </c>
    </row>
    <row r="59" spans="2:8" x14ac:dyDescent="0.25">
      <c r="B59" s="171" t="s">
        <v>74</v>
      </c>
      <c r="C59" s="171" t="s">
        <v>338</v>
      </c>
      <c r="D59" s="172" t="s">
        <v>339</v>
      </c>
      <c r="E59" s="171" t="s">
        <v>106</v>
      </c>
      <c r="F59" s="170">
        <v>20</v>
      </c>
      <c r="H59" s="168">
        <f>ROUND(F59*G59,2)</f>
        <v>0</v>
      </c>
    </row>
    <row r="60" spans="2:8" x14ac:dyDescent="0.25">
      <c r="B60" s="171" t="s">
        <v>71</v>
      </c>
      <c r="C60" s="171" t="s">
        <v>668</v>
      </c>
      <c r="D60" s="172" t="s">
        <v>667</v>
      </c>
      <c r="E60" s="171" t="s">
        <v>664</v>
      </c>
      <c r="F60" s="170">
        <v>132</v>
      </c>
      <c r="H60" s="168">
        <f>ROUND(F60*G60,2)</f>
        <v>0</v>
      </c>
    </row>
    <row r="61" spans="2:8" ht="25.5" x14ac:dyDescent="0.25">
      <c r="B61" s="171" t="s">
        <v>68</v>
      </c>
      <c r="C61" s="171" t="s">
        <v>666</v>
      </c>
      <c r="D61" s="172" t="s">
        <v>665</v>
      </c>
      <c r="E61" s="171" t="s">
        <v>664</v>
      </c>
      <c r="F61" s="170">
        <v>25</v>
      </c>
      <c r="H61" s="168">
        <f>ROUND(F61*G61,2)</f>
        <v>0</v>
      </c>
    </row>
    <row r="63" spans="2:8" x14ac:dyDescent="0.25">
      <c r="D63" s="179" t="s">
        <v>340</v>
      </c>
      <c r="G63" s="173" t="s">
        <v>341</v>
      </c>
      <c r="H63" s="180">
        <f>+SUM(H64:H86)</f>
        <v>0</v>
      </c>
    </row>
    <row r="64" spans="2:8" x14ac:dyDescent="0.25">
      <c r="D64" s="179"/>
      <c r="G64" s="173"/>
      <c r="H64" s="180"/>
    </row>
    <row r="65" spans="2:8" x14ac:dyDescent="0.25">
      <c r="D65" s="179" t="s">
        <v>342</v>
      </c>
    </row>
    <row r="66" spans="2:8" ht="25.5" x14ac:dyDescent="0.25">
      <c r="B66" s="171" t="s">
        <v>76</v>
      </c>
      <c r="C66" s="171" t="s">
        <v>343</v>
      </c>
      <c r="D66" s="172" t="s">
        <v>344</v>
      </c>
      <c r="E66" s="171" t="s">
        <v>106</v>
      </c>
      <c r="F66" s="170">
        <v>20</v>
      </c>
      <c r="H66" s="168">
        <f>ROUND(F66*G66,2)</f>
        <v>0</v>
      </c>
    </row>
    <row r="67" spans="2:8" ht="38.25" x14ac:dyDescent="0.25">
      <c r="D67" s="178" t="s">
        <v>345</v>
      </c>
    </row>
    <row r="68" spans="2:8" ht="25.5" x14ac:dyDescent="0.25">
      <c r="B68" s="171" t="s">
        <v>74</v>
      </c>
      <c r="C68" s="252" t="s">
        <v>663</v>
      </c>
      <c r="D68" s="253" t="s">
        <v>662</v>
      </c>
      <c r="E68" s="171" t="s">
        <v>31</v>
      </c>
      <c r="F68" s="170">
        <v>316</v>
      </c>
      <c r="H68" s="168">
        <f>ROUND(F68*G68,2)</f>
        <v>0</v>
      </c>
    </row>
    <row r="70" spans="2:8" x14ac:dyDescent="0.25">
      <c r="D70" s="179" t="s">
        <v>346</v>
      </c>
    </row>
    <row r="71" spans="2:8" ht="25.5" x14ac:dyDescent="0.25">
      <c r="B71" s="171" t="s">
        <v>76</v>
      </c>
      <c r="C71" s="252" t="s">
        <v>347</v>
      </c>
      <c r="D71" s="253" t="s">
        <v>348</v>
      </c>
      <c r="E71" s="171" t="s">
        <v>31</v>
      </c>
      <c r="F71" s="170">
        <v>330</v>
      </c>
      <c r="H71" s="168">
        <f>ROUND(F71*G71,2)</f>
        <v>0</v>
      </c>
    </row>
    <row r="72" spans="2:8" ht="25.5" x14ac:dyDescent="0.25">
      <c r="B72" s="171" t="s">
        <v>74</v>
      </c>
      <c r="C72" s="252" t="s">
        <v>349</v>
      </c>
      <c r="D72" s="253" t="s">
        <v>350</v>
      </c>
      <c r="E72" s="171" t="s">
        <v>31</v>
      </c>
      <c r="F72" s="170">
        <v>20</v>
      </c>
      <c r="H72" s="168">
        <f>ROUND(F72*G72,2)</f>
        <v>0</v>
      </c>
    </row>
    <row r="73" spans="2:8" ht="38.25" x14ac:dyDescent="0.25">
      <c r="C73" s="252"/>
      <c r="D73" s="254" t="s">
        <v>351</v>
      </c>
    </row>
    <row r="75" spans="2:8" x14ac:dyDescent="0.25">
      <c r="D75" s="179" t="s">
        <v>352</v>
      </c>
    </row>
    <row r="76" spans="2:8" ht="38.25" x14ac:dyDescent="0.25">
      <c r="B76" s="171" t="s">
        <v>76</v>
      </c>
      <c r="C76" s="171" t="s">
        <v>353</v>
      </c>
      <c r="D76" s="172" t="s">
        <v>354</v>
      </c>
      <c r="E76" s="171" t="s">
        <v>31</v>
      </c>
      <c r="F76" s="170">
        <v>9</v>
      </c>
      <c r="H76" s="168">
        <f>ROUND(F76*G76,2)</f>
        <v>0</v>
      </c>
    </row>
    <row r="77" spans="2:8" ht="38.25" x14ac:dyDescent="0.25">
      <c r="D77" s="178" t="s">
        <v>313</v>
      </c>
    </row>
    <row r="78" spans="2:8" ht="63.75" x14ac:dyDescent="0.25">
      <c r="B78" s="171" t="s">
        <v>74</v>
      </c>
      <c r="C78" s="171" t="s">
        <v>661</v>
      </c>
      <c r="D78" s="172" t="s">
        <v>660</v>
      </c>
      <c r="E78" s="171" t="s">
        <v>31</v>
      </c>
      <c r="F78" s="170">
        <v>3.4000000000000004</v>
      </c>
      <c r="H78" s="168">
        <f>ROUND(F78*G78,2)</f>
        <v>0</v>
      </c>
    </row>
    <row r="79" spans="2:8" ht="25.5" x14ac:dyDescent="0.25">
      <c r="B79" s="171" t="s">
        <v>71</v>
      </c>
      <c r="C79" s="171" t="s">
        <v>659</v>
      </c>
      <c r="D79" s="172" t="s">
        <v>658</v>
      </c>
      <c r="E79" s="171" t="s">
        <v>31</v>
      </c>
      <c r="F79" s="170">
        <v>3.4000000000000004</v>
      </c>
      <c r="H79" s="168">
        <f>ROUND(F79*G79,2)</f>
        <v>0</v>
      </c>
    </row>
    <row r="80" spans="2:8" ht="25.5" x14ac:dyDescent="0.25">
      <c r="D80" s="178" t="s">
        <v>657</v>
      </c>
    </row>
    <row r="82" spans="2:8" x14ac:dyDescent="0.25">
      <c r="D82" s="179" t="s">
        <v>355</v>
      </c>
    </row>
    <row r="83" spans="2:8" ht="25.5" x14ac:dyDescent="0.25">
      <c r="B83" s="171" t="s">
        <v>76</v>
      </c>
      <c r="C83" s="171" t="s">
        <v>356</v>
      </c>
      <c r="D83" s="172" t="s">
        <v>357</v>
      </c>
      <c r="E83" s="171" t="s">
        <v>38</v>
      </c>
      <c r="F83" s="170">
        <v>74</v>
      </c>
      <c r="H83" s="168">
        <f>ROUND(F83*G83,2)</f>
        <v>0</v>
      </c>
    </row>
    <row r="84" spans="2:8" ht="25.5" x14ac:dyDescent="0.25">
      <c r="B84" s="171" t="s">
        <v>74</v>
      </c>
      <c r="C84" s="171" t="s">
        <v>358</v>
      </c>
      <c r="D84" s="172" t="s">
        <v>359</v>
      </c>
      <c r="E84" s="171" t="s">
        <v>38</v>
      </c>
      <c r="F84" s="170">
        <v>17</v>
      </c>
      <c r="H84" s="168">
        <f>ROUND(F84*G84,2)</f>
        <v>0</v>
      </c>
    </row>
    <row r="85" spans="2:8" ht="25.5" x14ac:dyDescent="0.25">
      <c r="B85" s="171" t="s">
        <v>71</v>
      </c>
      <c r="C85" s="171" t="s">
        <v>360</v>
      </c>
      <c r="D85" s="172" t="s">
        <v>361</v>
      </c>
      <c r="E85" s="171" t="s">
        <v>38</v>
      </c>
      <c r="F85" s="170">
        <v>4</v>
      </c>
      <c r="H85" s="168">
        <f>ROUND(F85*G85,2)</f>
        <v>0</v>
      </c>
    </row>
    <row r="87" spans="2:8" x14ac:dyDescent="0.25">
      <c r="D87" s="179" t="s">
        <v>362</v>
      </c>
      <c r="G87" s="173" t="s">
        <v>363</v>
      </c>
      <c r="H87" s="180">
        <f>+SUM(H88:H98)</f>
        <v>0</v>
      </c>
    </row>
    <row r="88" spans="2:8" x14ac:dyDescent="0.25">
      <c r="D88" s="179"/>
      <c r="G88" s="173"/>
      <c r="H88" s="180"/>
    </row>
    <row r="89" spans="2:8" x14ac:dyDescent="0.25">
      <c r="D89" s="179" t="s">
        <v>364</v>
      </c>
    </row>
    <row r="90" spans="2:8" ht="25.5" x14ac:dyDescent="0.25">
      <c r="B90" s="171" t="s">
        <v>76</v>
      </c>
      <c r="C90" s="171" t="s">
        <v>656</v>
      </c>
      <c r="D90" s="172" t="s">
        <v>655</v>
      </c>
      <c r="E90" s="171" t="s">
        <v>38</v>
      </c>
      <c r="F90" s="170">
        <v>14</v>
      </c>
      <c r="H90" s="168">
        <f>ROUND(F90*G90,2)</f>
        <v>0</v>
      </c>
    </row>
    <row r="92" spans="2:8" x14ac:dyDescent="0.25">
      <c r="D92" s="179" t="s">
        <v>365</v>
      </c>
    </row>
    <row r="93" spans="2:8" ht="25.5" x14ac:dyDescent="0.25">
      <c r="B93" s="171" t="s">
        <v>76</v>
      </c>
      <c r="C93" s="171" t="s">
        <v>654</v>
      </c>
      <c r="D93" s="172" t="s">
        <v>653</v>
      </c>
      <c r="E93" s="171" t="s">
        <v>34</v>
      </c>
      <c r="F93" s="170">
        <v>3</v>
      </c>
      <c r="H93" s="168">
        <f>ROUND(F93*G93,2)</f>
        <v>0</v>
      </c>
    </row>
    <row r="94" spans="2:8" ht="25.5" x14ac:dyDescent="0.25">
      <c r="D94" s="178" t="s">
        <v>652</v>
      </c>
    </row>
    <row r="95" spans="2:8" ht="38.25" x14ac:dyDescent="0.25">
      <c r="B95" s="171" t="s">
        <v>74</v>
      </c>
      <c r="C95" s="171" t="s">
        <v>366</v>
      </c>
      <c r="D95" s="172" t="s">
        <v>367</v>
      </c>
      <c r="E95" s="171" t="s">
        <v>34</v>
      </c>
      <c r="F95" s="170">
        <v>2</v>
      </c>
      <c r="H95" s="168">
        <f>ROUND(F95*G95,2)</f>
        <v>0</v>
      </c>
    </row>
    <row r="96" spans="2:8" ht="38.25" x14ac:dyDescent="0.25">
      <c r="B96" s="171" t="s">
        <v>71</v>
      </c>
      <c r="C96" s="171" t="s">
        <v>651</v>
      </c>
      <c r="D96" s="172" t="s">
        <v>650</v>
      </c>
      <c r="E96" s="171" t="s">
        <v>34</v>
      </c>
      <c r="F96" s="170">
        <v>2</v>
      </c>
      <c r="H96" s="168">
        <f>ROUND(F96*G96,2)</f>
        <v>0</v>
      </c>
    </row>
    <row r="97" spans="2:8" ht="25.5" x14ac:dyDescent="0.25">
      <c r="B97" s="171" t="s">
        <v>68</v>
      </c>
      <c r="C97" s="171" t="s">
        <v>649</v>
      </c>
      <c r="D97" s="172" t="s">
        <v>648</v>
      </c>
      <c r="E97" s="171" t="s">
        <v>34</v>
      </c>
      <c r="F97" s="170">
        <v>2</v>
      </c>
      <c r="H97" s="168">
        <f>ROUND(F97*G97,2)</f>
        <v>0</v>
      </c>
    </row>
    <row r="99" spans="2:8" x14ac:dyDescent="0.25">
      <c r="D99" s="179" t="s">
        <v>368</v>
      </c>
      <c r="G99" s="173" t="s">
        <v>369</v>
      </c>
      <c r="H99" s="180">
        <f>+SUM(H100:H103)</f>
        <v>0</v>
      </c>
    </row>
    <row r="100" spans="2:8" x14ac:dyDescent="0.25">
      <c r="D100" s="179"/>
      <c r="G100" s="173"/>
      <c r="H100" s="180"/>
    </row>
    <row r="101" spans="2:8" x14ac:dyDescent="0.25">
      <c r="D101" s="179" t="s">
        <v>370</v>
      </c>
    </row>
    <row r="102" spans="2:8" ht="25.5" x14ac:dyDescent="0.25">
      <c r="B102" s="171" t="s">
        <v>76</v>
      </c>
      <c r="C102" s="171" t="s">
        <v>371</v>
      </c>
      <c r="D102" s="172" t="s">
        <v>372</v>
      </c>
      <c r="E102" s="171" t="s">
        <v>38</v>
      </c>
      <c r="F102" s="170">
        <v>12</v>
      </c>
      <c r="H102" s="168">
        <f>ROUND(F102*G102,2)</f>
        <v>0</v>
      </c>
    </row>
    <row r="104" spans="2:8" x14ac:dyDescent="0.25">
      <c r="D104" s="179" t="s">
        <v>647</v>
      </c>
      <c r="G104" s="173" t="s">
        <v>567</v>
      </c>
      <c r="H104" s="180">
        <f>+SUM(H105:H138)</f>
        <v>0</v>
      </c>
    </row>
    <row r="105" spans="2:8" x14ac:dyDescent="0.25">
      <c r="D105" s="179"/>
      <c r="G105" s="173"/>
      <c r="H105" s="180"/>
    </row>
    <row r="106" spans="2:8" x14ac:dyDescent="0.25">
      <c r="D106" s="179" t="s">
        <v>646</v>
      </c>
    </row>
    <row r="107" spans="2:8" ht="25.5" x14ac:dyDescent="0.25">
      <c r="B107" s="171" t="s">
        <v>76</v>
      </c>
      <c r="C107" s="171" t="s">
        <v>645</v>
      </c>
      <c r="D107" s="172" t="s">
        <v>644</v>
      </c>
      <c r="E107" s="171" t="s">
        <v>34</v>
      </c>
      <c r="F107" s="170">
        <v>12</v>
      </c>
      <c r="H107" s="168">
        <f>ROUND(F107*G107,2)</f>
        <v>0</v>
      </c>
    </row>
    <row r="108" spans="2:8" ht="38.25" x14ac:dyDescent="0.25">
      <c r="D108" s="178" t="s">
        <v>643</v>
      </c>
    </row>
    <row r="109" spans="2:8" ht="25.5" x14ac:dyDescent="0.25">
      <c r="B109" s="171" t="s">
        <v>74</v>
      </c>
      <c r="C109" s="171" t="s">
        <v>642</v>
      </c>
      <c r="D109" s="172" t="s">
        <v>641</v>
      </c>
      <c r="E109" s="171" t="s">
        <v>34</v>
      </c>
      <c r="F109" s="170">
        <v>2</v>
      </c>
      <c r="H109" s="168">
        <f>ROUND(F109*G109,2)</f>
        <v>0</v>
      </c>
    </row>
    <row r="110" spans="2:8" ht="38.25" x14ac:dyDescent="0.25">
      <c r="D110" s="178" t="s">
        <v>640</v>
      </c>
    </row>
    <row r="111" spans="2:8" ht="51" x14ac:dyDescent="0.25">
      <c r="B111" s="171" t="s">
        <v>71</v>
      </c>
      <c r="C111" s="171" t="s">
        <v>639</v>
      </c>
      <c r="D111" s="172" t="s">
        <v>638</v>
      </c>
      <c r="E111" s="171" t="s">
        <v>34</v>
      </c>
      <c r="F111" s="170">
        <v>2</v>
      </c>
      <c r="H111" s="168">
        <f>ROUND(F111*G111,2)</f>
        <v>0</v>
      </c>
    </row>
    <row r="112" spans="2:8" ht="51" x14ac:dyDescent="0.25">
      <c r="B112" s="171" t="s">
        <v>68</v>
      </c>
      <c r="C112" s="171" t="s">
        <v>637</v>
      </c>
      <c r="D112" s="172" t="s">
        <v>636</v>
      </c>
      <c r="E112" s="171" t="s">
        <v>34</v>
      </c>
      <c r="F112" s="170">
        <v>3</v>
      </c>
      <c r="H112" s="168">
        <f>ROUND(F112*G112,2)</f>
        <v>0</v>
      </c>
    </row>
    <row r="113" spans="2:8" ht="38.25" x14ac:dyDescent="0.25">
      <c r="B113" s="171" t="s">
        <v>65</v>
      </c>
      <c r="C113" s="171" t="s">
        <v>635</v>
      </c>
      <c r="D113" s="172" t="s">
        <v>634</v>
      </c>
      <c r="E113" s="171" t="s">
        <v>34</v>
      </c>
      <c r="F113" s="170">
        <v>2</v>
      </c>
      <c r="H113" s="168">
        <f>ROUND(F113*G113,2)</f>
        <v>0</v>
      </c>
    </row>
    <row r="114" spans="2:8" ht="38.25" x14ac:dyDescent="0.25">
      <c r="B114" s="171" t="s">
        <v>62</v>
      </c>
      <c r="C114" s="171" t="s">
        <v>633</v>
      </c>
      <c r="D114" s="172" t="s">
        <v>632</v>
      </c>
      <c r="E114" s="171" t="s">
        <v>34</v>
      </c>
      <c r="F114" s="170">
        <v>12</v>
      </c>
      <c r="H114" s="168">
        <f>ROUND(F114*G114,2)</f>
        <v>0</v>
      </c>
    </row>
    <row r="115" spans="2:8" ht="51" x14ac:dyDescent="0.25">
      <c r="B115" s="171" t="s">
        <v>59</v>
      </c>
      <c r="C115" s="171" t="s">
        <v>631</v>
      </c>
      <c r="D115" s="172" t="s">
        <v>572</v>
      </c>
      <c r="E115" s="171" t="s">
        <v>34</v>
      </c>
      <c r="F115" s="170">
        <v>2</v>
      </c>
      <c r="H115" s="168">
        <f>ROUND(F115*G115,2)</f>
        <v>0</v>
      </c>
    </row>
    <row r="116" spans="2:8" ht="25.5" x14ac:dyDescent="0.25">
      <c r="D116" s="178" t="s">
        <v>630</v>
      </c>
    </row>
    <row r="117" spans="2:8" ht="38.25" x14ac:dyDescent="0.25">
      <c r="B117" s="171" t="s">
        <v>56</v>
      </c>
      <c r="C117" s="171" t="s">
        <v>629</v>
      </c>
      <c r="D117" s="172" t="s">
        <v>628</v>
      </c>
      <c r="E117" s="171" t="s">
        <v>186</v>
      </c>
      <c r="F117" s="170">
        <v>110</v>
      </c>
      <c r="H117" s="168">
        <f>ROUND(F117*G117,2)</f>
        <v>0</v>
      </c>
    </row>
    <row r="118" spans="2:8" ht="63.75" x14ac:dyDescent="0.25">
      <c r="D118" s="178" t="s">
        <v>627</v>
      </c>
    </row>
    <row r="119" spans="2:8" ht="25.5" x14ac:dyDescent="0.25">
      <c r="B119" s="171" t="s">
        <v>53</v>
      </c>
      <c r="C119" s="171" t="s">
        <v>626</v>
      </c>
      <c r="D119" s="172" t="s">
        <v>625</v>
      </c>
      <c r="E119" s="171" t="s">
        <v>34</v>
      </c>
      <c r="F119" s="170">
        <v>2</v>
      </c>
      <c r="H119" s="168">
        <f>ROUND(F119*G119,2)</f>
        <v>0</v>
      </c>
    </row>
    <row r="120" spans="2:8" ht="63.75" x14ac:dyDescent="0.25">
      <c r="D120" s="178" t="s">
        <v>624</v>
      </c>
    </row>
    <row r="121" spans="2:8" ht="25.5" x14ac:dyDescent="0.25">
      <c r="B121" s="171" t="s">
        <v>50</v>
      </c>
      <c r="C121" s="171" t="s">
        <v>623</v>
      </c>
      <c r="D121" s="172" t="s">
        <v>622</v>
      </c>
      <c r="E121" s="171" t="s">
        <v>34</v>
      </c>
      <c r="F121" s="170">
        <v>2</v>
      </c>
      <c r="H121" s="168">
        <f>ROUND(F121*G121,2)</f>
        <v>0</v>
      </c>
    </row>
    <row r="122" spans="2:8" ht="25.5" x14ac:dyDescent="0.25">
      <c r="D122" s="178" t="s">
        <v>621</v>
      </c>
    </row>
    <row r="123" spans="2:8" ht="25.5" x14ac:dyDescent="0.25">
      <c r="B123" s="171" t="s">
        <v>47</v>
      </c>
      <c r="C123" s="171" t="s">
        <v>620</v>
      </c>
      <c r="D123" s="172" t="s">
        <v>619</v>
      </c>
      <c r="E123" s="171" t="s">
        <v>34</v>
      </c>
      <c r="F123" s="170">
        <v>3</v>
      </c>
      <c r="H123" s="168">
        <f>ROUND(F123*G123,2)</f>
        <v>0</v>
      </c>
    </row>
    <row r="125" spans="2:8" x14ac:dyDescent="0.25">
      <c r="D125" s="179" t="s">
        <v>618</v>
      </c>
    </row>
    <row r="126" spans="2:8" ht="51" x14ac:dyDescent="0.25">
      <c r="B126" s="171" t="s">
        <v>76</v>
      </c>
      <c r="C126" s="171" t="s">
        <v>617</v>
      </c>
      <c r="D126" s="172" t="s">
        <v>616</v>
      </c>
      <c r="E126" s="171" t="s">
        <v>38</v>
      </c>
      <c r="F126" s="170">
        <v>18</v>
      </c>
      <c r="H126" s="168">
        <f>ROUND(F126*G126,2)</f>
        <v>0</v>
      </c>
    </row>
    <row r="127" spans="2:8" ht="51" x14ac:dyDescent="0.25">
      <c r="D127" s="178" t="s">
        <v>611</v>
      </c>
    </row>
    <row r="128" spans="2:8" ht="25.5" x14ac:dyDescent="0.25">
      <c r="B128" s="171" t="s">
        <v>74</v>
      </c>
      <c r="C128" s="171" t="s">
        <v>615</v>
      </c>
      <c r="D128" s="172" t="s">
        <v>614</v>
      </c>
      <c r="E128" s="171" t="s">
        <v>38</v>
      </c>
      <c r="F128" s="170">
        <v>15</v>
      </c>
      <c r="H128" s="168">
        <f>ROUND(F128*G128,2)</f>
        <v>0</v>
      </c>
    </row>
    <row r="129" spans="2:8" ht="51" x14ac:dyDescent="0.25">
      <c r="D129" s="178" t="s">
        <v>611</v>
      </c>
    </row>
    <row r="130" spans="2:8" ht="51" x14ac:dyDescent="0.25">
      <c r="B130" s="171" t="s">
        <v>71</v>
      </c>
      <c r="C130" s="171" t="s">
        <v>613</v>
      </c>
      <c r="D130" s="172" t="s">
        <v>612</v>
      </c>
      <c r="E130" s="171" t="s">
        <v>38</v>
      </c>
      <c r="F130" s="170">
        <v>556</v>
      </c>
      <c r="H130" s="168">
        <f>ROUND(F130*G130,2)</f>
        <v>0</v>
      </c>
    </row>
    <row r="131" spans="2:8" ht="51" x14ac:dyDescent="0.25">
      <c r="D131" s="178" t="s">
        <v>611</v>
      </c>
    </row>
    <row r="132" spans="2:8" ht="63.75" x14ac:dyDescent="0.25">
      <c r="B132" s="171" t="s">
        <v>68</v>
      </c>
      <c r="C132" s="171" t="s">
        <v>610</v>
      </c>
      <c r="D132" s="172" t="s">
        <v>609</v>
      </c>
      <c r="E132" s="171" t="s">
        <v>31</v>
      </c>
      <c r="F132" s="170">
        <v>37.5</v>
      </c>
      <c r="H132" s="168">
        <f>ROUND(F132*G132,2)</f>
        <v>0</v>
      </c>
    </row>
    <row r="133" spans="2:8" ht="63.75" x14ac:dyDescent="0.25">
      <c r="D133" s="178" t="s">
        <v>608</v>
      </c>
    </row>
    <row r="134" spans="2:8" ht="51" x14ac:dyDescent="0.25">
      <c r="B134" s="171" t="s">
        <v>65</v>
      </c>
      <c r="C134" s="171" t="s">
        <v>607</v>
      </c>
      <c r="D134" s="172" t="s">
        <v>606</v>
      </c>
      <c r="E134" s="171" t="s">
        <v>38</v>
      </c>
      <c r="F134" s="170">
        <v>17.600000000000001</v>
      </c>
      <c r="H134" s="168">
        <f>ROUND(F134*G134,2)</f>
        <v>0</v>
      </c>
    </row>
    <row r="135" spans="2:8" ht="25.5" x14ac:dyDescent="0.25">
      <c r="D135" s="178" t="s">
        <v>605</v>
      </c>
    </row>
    <row r="136" spans="2:8" ht="38.25" x14ac:dyDescent="0.25">
      <c r="B136" s="171" t="s">
        <v>62</v>
      </c>
      <c r="C136" s="171" t="s">
        <v>604</v>
      </c>
      <c r="D136" s="172" t="s">
        <v>603</v>
      </c>
      <c r="E136" s="171" t="s">
        <v>31</v>
      </c>
      <c r="F136" s="170">
        <v>9</v>
      </c>
      <c r="H136" s="168">
        <f>ROUND(F136*G136,2)</f>
        <v>0</v>
      </c>
    </row>
    <row r="137" spans="2:8" ht="51" x14ac:dyDescent="0.25">
      <c r="D137" s="178" t="s">
        <v>602</v>
      </c>
    </row>
    <row r="139" spans="2:8" x14ac:dyDescent="0.25">
      <c r="D139" s="179" t="s">
        <v>373</v>
      </c>
      <c r="G139" s="173" t="s">
        <v>374</v>
      </c>
      <c r="H139" s="180">
        <f>+SUM(H140:H147)</f>
        <v>0</v>
      </c>
    </row>
    <row r="140" spans="2:8" x14ac:dyDescent="0.25">
      <c r="D140" s="179"/>
      <c r="G140" s="173"/>
      <c r="H140" s="180"/>
    </row>
    <row r="141" spans="2:8" x14ac:dyDescent="0.25">
      <c r="D141" s="179" t="s">
        <v>375</v>
      </c>
    </row>
    <row r="142" spans="2:8" x14ac:dyDescent="0.25">
      <c r="B142" s="171" t="s">
        <v>76</v>
      </c>
      <c r="C142" s="171" t="s">
        <v>276</v>
      </c>
      <c r="D142" s="172" t="s">
        <v>787</v>
      </c>
      <c r="E142" s="171" t="s">
        <v>277</v>
      </c>
      <c r="F142" s="170">
        <v>24</v>
      </c>
      <c r="H142" s="168">
        <f>ROUND(F142*G142,2)</f>
        <v>0</v>
      </c>
    </row>
    <row r="143" spans="2:8" ht="38.25" x14ac:dyDescent="0.25">
      <c r="B143" s="171" t="s">
        <v>74</v>
      </c>
      <c r="C143" s="171" t="s">
        <v>278</v>
      </c>
      <c r="D143" s="172" t="s">
        <v>791</v>
      </c>
      <c r="E143" s="171" t="s">
        <v>34</v>
      </c>
      <c r="F143" s="170">
        <v>1</v>
      </c>
      <c r="H143" s="168">
        <f>ROUND(F143*G143,2)</f>
        <v>0</v>
      </c>
    </row>
    <row r="144" spans="2:8" ht="25.5" x14ac:dyDescent="0.25">
      <c r="D144" s="178" t="s">
        <v>790</v>
      </c>
    </row>
    <row r="145" spans="4:5" x14ac:dyDescent="0.25">
      <c r="D145" s="178"/>
    </row>
    <row r="146" spans="4:5" x14ac:dyDescent="0.25">
      <c r="D146" s="178" t="s">
        <v>773</v>
      </c>
    </row>
    <row r="148" spans="4:5" ht="17.45" customHeight="1" x14ac:dyDescent="0.25">
      <c r="D148" s="177" t="str">
        <f>D9</f>
        <v>1 PREDDELA</v>
      </c>
      <c r="E148" s="176">
        <f>H9</f>
        <v>0</v>
      </c>
    </row>
    <row r="149" spans="4:5" ht="17.45" customHeight="1" x14ac:dyDescent="0.25">
      <c r="D149" s="177" t="str">
        <f>D40</f>
        <v>2 ZEMELJSKA DELA</v>
      </c>
      <c r="E149" s="176">
        <f>H40</f>
        <v>0</v>
      </c>
    </row>
    <row r="150" spans="4:5" ht="17.45" customHeight="1" x14ac:dyDescent="0.25">
      <c r="D150" s="177" t="str">
        <f>D63</f>
        <v>3 VOZIŠČNE KONSTRUKCIJE</v>
      </c>
      <c r="E150" s="176">
        <f>H63</f>
        <v>0</v>
      </c>
    </row>
    <row r="151" spans="4:5" ht="17.45" customHeight="1" x14ac:dyDescent="0.25">
      <c r="D151" s="177" t="str">
        <f>D87</f>
        <v>4 ODVODNJAVANJE</v>
      </c>
      <c r="E151" s="176">
        <f>H87</f>
        <v>0</v>
      </c>
    </row>
    <row r="152" spans="4:5" ht="17.45" customHeight="1" x14ac:dyDescent="0.25">
      <c r="D152" s="177" t="str">
        <f>D99</f>
        <v>5 GRADBENA IN OBRTNIŠKA DELA</v>
      </c>
      <c r="E152" s="176">
        <f>H99</f>
        <v>0</v>
      </c>
    </row>
    <row r="153" spans="4:5" ht="17.45" customHeight="1" x14ac:dyDescent="0.25">
      <c r="D153" s="177" t="str">
        <f>D104</f>
        <v>6 OPREMA CEST</v>
      </c>
      <c r="E153" s="176">
        <f>H104</f>
        <v>0</v>
      </c>
    </row>
    <row r="154" spans="4:5" ht="17.45" customHeight="1" x14ac:dyDescent="0.25">
      <c r="D154" s="175" t="str">
        <f>D139</f>
        <v>7 TUJE STORITVE</v>
      </c>
      <c r="E154" s="174">
        <f>H139</f>
        <v>0</v>
      </c>
    </row>
    <row r="155" spans="4:5" ht="17.45" customHeight="1" thickBot="1" x14ac:dyDescent="0.3">
      <c r="D155" s="215" t="s">
        <v>30</v>
      </c>
      <c r="E155" s="216">
        <f>+SUM(E148:E154)</f>
        <v>0</v>
      </c>
    </row>
    <row r="156" spans="4:5" ht="13.5" thickTop="1" x14ac:dyDescent="0.25"/>
  </sheetData>
  <mergeCells count="1">
    <mergeCell ref="D5:H5"/>
  </mergeCells>
  <pageMargins left="0.98425196850393704" right="0.39370078740157499" top="0.78740157480314998" bottom="0.78740157480314998" header="0" footer="0.196850393700787"/>
  <pageSetup paperSize="9" scale="68" fitToHeight="50" orientation="portrait" r:id="rId1"/>
  <headerFooter>
    <oddFooter>&amp;CStran &amp;P od &amp;N</oddFooter>
  </headerFooter>
  <rowBreaks count="1" manualBreakCount="1">
    <brk id="12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69"/>
  <sheetViews>
    <sheetView workbookViewId="0">
      <pane ySplit="7" topLeftCell="A8" activePane="bottomLeft" state="frozen"/>
      <selection activeCell="C2" sqref="C2:C4"/>
      <selection pane="bottomLeft" activeCell="D60" sqref="D60"/>
    </sheetView>
  </sheetViews>
  <sheetFormatPr defaultRowHeight="12.75" x14ac:dyDescent="0.25"/>
  <cols>
    <col min="1" max="1" width="9.140625" style="167"/>
    <col min="2" max="3" width="10.7109375" style="167" customWidth="1"/>
    <col min="4" max="4" width="47.7109375" style="172" customWidth="1"/>
    <col min="5" max="5" width="14.7109375" style="167" customWidth="1"/>
    <col min="6" max="6" width="12.7109375" style="170" customWidth="1"/>
    <col min="7" max="7" width="15.7109375" style="169" customWidth="1"/>
    <col min="8" max="8" width="15.7109375" style="168" customWidth="1"/>
    <col min="9" max="16384" width="9.140625" style="167"/>
  </cols>
  <sheetData>
    <row r="1" spans="2:8" ht="20.100000000000001" customHeight="1" x14ac:dyDescent="0.25">
      <c r="B1" s="205" t="s">
        <v>282</v>
      </c>
    </row>
    <row r="2" spans="2:8" s="201" customFormat="1" ht="15" customHeight="1" x14ac:dyDescent="0.25">
      <c r="B2" s="201" t="s">
        <v>135</v>
      </c>
      <c r="C2" s="202" t="s">
        <v>389</v>
      </c>
      <c r="F2" s="170"/>
      <c r="G2" s="204"/>
      <c r="H2" s="168"/>
    </row>
    <row r="3" spans="2:8" s="201" customFormat="1" ht="15" customHeight="1" x14ac:dyDescent="0.25">
      <c r="B3" s="201" t="s">
        <v>1</v>
      </c>
      <c r="C3" s="202"/>
      <c r="F3" s="170"/>
      <c r="G3" s="204"/>
      <c r="H3" s="168"/>
    </row>
    <row r="4" spans="2:8" s="201" customFormat="1" ht="15" customHeight="1" x14ac:dyDescent="0.25">
      <c r="B4" s="201" t="s">
        <v>134</v>
      </c>
      <c r="C4" s="202" t="s">
        <v>696</v>
      </c>
      <c r="F4" s="170"/>
      <c r="G4" s="204"/>
      <c r="H4" s="168"/>
    </row>
    <row r="5" spans="2:8" s="201" customFormat="1" ht="20.100000000000001" customHeight="1" x14ac:dyDescent="0.25">
      <c r="B5" s="201" t="s">
        <v>133</v>
      </c>
      <c r="C5" s="206"/>
      <c r="D5" s="264" t="s">
        <v>131</v>
      </c>
      <c r="E5" s="264"/>
      <c r="F5" s="264"/>
      <c r="G5" s="264"/>
      <c r="H5" s="264"/>
    </row>
    <row r="6" spans="2:8" s="195" customFormat="1" ht="9.9499999999999993" customHeight="1" x14ac:dyDescent="0.25">
      <c r="B6" s="199"/>
      <c r="C6" s="199"/>
      <c r="D6" s="200"/>
      <c r="E6" s="199"/>
      <c r="F6" s="198"/>
      <c r="G6" s="197"/>
      <c r="H6" s="196"/>
    </row>
    <row r="7" spans="2:8" s="189" customFormat="1" ht="32.1" customHeight="1" thickBot="1" x14ac:dyDescent="0.3">
      <c r="B7" s="193" t="s">
        <v>130</v>
      </c>
      <c r="C7" s="193" t="s">
        <v>129</v>
      </c>
      <c r="D7" s="194" t="s">
        <v>128</v>
      </c>
      <c r="E7" s="193" t="s">
        <v>127</v>
      </c>
      <c r="F7" s="192" t="s">
        <v>126</v>
      </c>
      <c r="G7" s="191" t="s">
        <v>125</v>
      </c>
      <c r="H7" s="190" t="s">
        <v>124</v>
      </c>
    </row>
    <row r="8" spans="2:8" s="183" customFormat="1" ht="9.9499999999999993" customHeight="1" x14ac:dyDescent="0.25">
      <c r="B8" s="187"/>
      <c r="C8" s="187"/>
      <c r="D8" s="188"/>
      <c r="E8" s="187"/>
      <c r="F8" s="186"/>
      <c r="G8" s="185"/>
      <c r="H8" s="184"/>
    </row>
    <row r="9" spans="2:8" x14ac:dyDescent="0.25">
      <c r="B9" s="171"/>
      <c r="C9" s="171"/>
      <c r="D9" s="179" t="s">
        <v>320</v>
      </c>
      <c r="E9" s="171"/>
      <c r="G9" s="173" t="s">
        <v>321</v>
      </c>
      <c r="H9" s="180">
        <f>+SUM(H10:H14)</f>
        <v>0</v>
      </c>
    </row>
    <row r="10" spans="2:8" x14ac:dyDescent="0.25">
      <c r="B10" s="171"/>
      <c r="C10" s="171"/>
      <c r="D10" s="179"/>
      <c r="E10" s="171"/>
      <c r="G10" s="173"/>
      <c r="H10" s="180"/>
    </row>
    <row r="11" spans="2:8" x14ac:dyDescent="0.25">
      <c r="B11" s="171"/>
      <c r="C11" s="171"/>
      <c r="D11" s="179" t="s">
        <v>327</v>
      </c>
      <c r="E11" s="171"/>
    </row>
    <row r="12" spans="2:8" ht="25.5" x14ac:dyDescent="0.25">
      <c r="B12" s="171" t="s">
        <v>76</v>
      </c>
      <c r="C12" s="171" t="s">
        <v>328</v>
      </c>
      <c r="D12" s="172" t="s">
        <v>329</v>
      </c>
      <c r="E12" s="171" t="s">
        <v>31</v>
      </c>
      <c r="F12" s="170">
        <v>120.10000000000001</v>
      </c>
      <c r="H12" s="168">
        <f>ROUND(F12*G12,2)</f>
        <v>0</v>
      </c>
    </row>
    <row r="13" spans="2:8" ht="25.5" x14ac:dyDescent="0.25">
      <c r="B13" s="171"/>
      <c r="C13" s="171"/>
      <c r="D13" s="178" t="s">
        <v>695</v>
      </c>
      <c r="E13" s="171"/>
    </row>
    <row r="14" spans="2:8" x14ac:dyDescent="0.25">
      <c r="B14" s="171"/>
      <c r="C14" s="171"/>
      <c r="E14" s="171"/>
    </row>
    <row r="15" spans="2:8" x14ac:dyDescent="0.25">
      <c r="B15" s="171"/>
      <c r="C15" s="171"/>
      <c r="D15" s="179" t="s">
        <v>340</v>
      </c>
      <c r="E15" s="171"/>
      <c r="G15" s="173" t="s">
        <v>341</v>
      </c>
      <c r="H15" s="180">
        <f>+SUM(H16:H37)</f>
        <v>0</v>
      </c>
    </row>
    <row r="16" spans="2:8" x14ac:dyDescent="0.25">
      <c r="B16" s="171"/>
      <c r="C16" s="171"/>
      <c r="D16" s="179"/>
      <c r="E16" s="171"/>
      <c r="G16" s="173"/>
      <c r="H16" s="180"/>
    </row>
    <row r="17" spans="2:8" x14ac:dyDescent="0.25">
      <c r="B17" s="171"/>
      <c r="C17" s="171"/>
      <c r="D17" s="179" t="s">
        <v>342</v>
      </c>
      <c r="E17" s="171"/>
    </row>
    <row r="18" spans="2:8" ht="25.5" x14ac:dyDescent="0.25">
      <c r="B18" s="171" t="s">
        <v>76</v>
      </c>
      <c r="C18" s="171" t="s">
        <v>376</v>
      </c>
      <c r="D18" s="172" t="s">
        <v>377</v>
      </c>
      <c r="E18" s="171" t="s">
        <v>106</v>
      </c>
      <c r="F18" s="170">
        <v>4</v>
      </c>
      <c r="H18" s="168">
        <f>ROUND(F18*G18,2)</f>
        <v>0</v>
      </c>
    </row>
    <row r="19" spans="2:8" ht="51" x14ac:dyDescent="0.25">
      <c r="B19" s="171"/>
      <c r="C19" s="171"/>
      <c r="D19" s="178" t="s">
        <v>378</v>
      </c>
      <c r="E19" s="171"/>
    </row>
    <row r="20" spans="2:8" x14ac:dyDescent="0.25">
      <c r="B20" s="171"/>
      <c r="C20" s="171"/>
      <c r="E20" s="171"/>
    </row>
    <row r="21" spans="2:8" x14ac:dyDescent="0.25">
      <c r="B21" s="171"/>
      <c r="C21" s="171"/>
      <c r="D21" s="179" t="s">
        <v>346</v>
      </c>
      <c r="E21" s="171"/>
    </row>
    <row r="22" spans="2:8" ht="25.5" x14ac:dyDescent="0.25">
      <c r="B22" s="171" t="s">
        <v>76</v>
      </c>
      <c r="C22" s="252" t="s">
        <v>349</v>
      </c>
      <c r="D22" s="253" t="s">
        <v>350</v>
      </c>
      <c r="E22" s="171" t="s">
        <v>31</v>
      </c>
      <c r="F22" s="170">
        <v>105</v>
      </c>
      <c r="H22" s="168">
        <f>ROUND(F22*G22,2)</f>
        <v>0</v>
      </c>
    </row>
    <row r="23" spans="2:8" ht="38.25" x14ac:dyDescent="0.25">
      <c r="B23" s="171"/>
      <c r="C23" s="252"/>
      <c r="D23" s="254" t="s">
        <v>379</v>
      </c>
      <c r="E23" s="171"/>
    </row>
    <row r="24" spans="2:8" x14ac:dyDescent="0.25">
      <c r="B24" s="171"/>
      <c r="C24" s="171"/>
      <c r="E24" s="171"/>
    </row>
    <row r="25" spans="2:8" x14ac:dyDescent="0.25">
      <c r="B25" s="171"/>
      <c r="C25" s="171"/>
      <c r="D25" s="179" t="s">
        <v>352</v>
      </c>
      <c r="E25" s="171"/>
    </row>
    <row r="26" spans="2:8" ht="25.5" x14ac:dyDescent="0.25">
      <c r="B26" s="171" t="s">
        <v>76</v>
      </c>
      <c r="C26" s="171" t="s">
        <v>694</v>
      </c>
      <c r="D26" s="172" t="s">
        <v>693</v>
      </c>
      <c r="E26" s="171" t="s">
        <v>38</v>
      </c>
      <c r="F26" s="170">
        <v>81.8</v>
      </c>
      <c r="H26" s="168">
        <f>ROUND(F26*G26,2)</f>
        <v>0</v>
      </c>
    </row>
    <row r="27" spans="2:8" ht="63.75" x14ac:dyDescent="0.25">
      <c r="B27" s="171" t="s">
        <v>74</v>
      </c>
      <c r="C27" s="171" t="s">
        <v>661</v>
      </c>
      <c r="D27" s="172" t="s">
        <v>660</v>
      </c>
      <c r="E27" s="171" t="s">
        <v>31</v>
      </c>
      <c r="F27" s="170">
        <v>13.600000000000001</v>
      </c>
      <c r="H27" s="168">
        <f>ROUND(F27*G27,2)</f>
        <v>0</v>
      </c>
    </row>
    <row r="28" spans="2:8" ht="63.75" x14ac:dyDescent="0.25">
      <c r="B28" s="171" t="s">
        <v>71</v>
      </c>
      <c r="C28" s="171" t="s">
        <v>692</v>
      </c>
      <c r="D28" s="172" t="s">
        <v>691</v>
      </c>
      <c r="E28" s="171" t="s">
        <v>31</v>
      </c>
      <c r="F28" s="170">
        <v>4</v>
      </c>
      <c r="H28" s="168">
        <f>ROUND(F28*G28,2)</f>
        <v>0</v>
      </c>
    </row>
    <row r="29" spans="2:8" ht="25.5" x14ac:dyDescent="0.25">
      <c r="B29" s="171" t="s">
        <v>68</v>
      </c>
      <c r="C29" s="171" t="s">
        <v>659</v>
      </c>
      <c r="D29" s="172" t="s">
        <v>658</v>
      </c>
      <c r="E29" s="171" t="s">
        <v>31</v>
      </c>
      <c r="F29" s="170">
        <v>17.600000000000001</v>
      </c>
      <c r="H29" s="168">
        <f>ROUND(F29*G29,2)</f>
        <v>0</v>
      </c>
    </row>
    <row r="30" spans="2:8" ht="25.5" x14ac:dyDescent="0.25">
      <c r="B30" s="171"/>
      <c r="C30" s="171"/>
      <c r="D30" s="178" t="s">
        <v>690</v>
      </c>
      <c r="E30" s="171"/>
    </row>
    <row r="31" spans="2:8" x14ac:dyDescent="0.25">
      <c r="B31" s="171"/>
      <c r="C31" s="171"/>
      <c r="E31" s="171"/>
    </row>
    <row r="32" spans="2:8" x14ac:dyDescent="0.25">
      <c r="B32" s="171"/>
      <c r="C32" s="171"/>
      <c r="D32" s="179" t="s">
        <v>355</v>
      </c>
      <c r="E32" s="171"/>
    </row>
    <row r="33" spans="2:8" ht="25.5" x14ac:dyDescent="0.25">
      <c r="B33" s="171" t="s">
        <v>76</v>
      </c>
      <c r="C33" s="171" t="s">
        <v>380</v>
      </c>
      <c r="D33" s="172" t="s">
        <v>381</v>
      </c>
      <c r="E33" s="171" t="s">
        <v>31</v>
      </c>
      <c r="F33" s="170">
        <v>1.5</v>
      </c>
      <c r="H33" s="168">
        <f>ROUND(F33*G33,2)</f>
        <v>0</v>
      </c>
    </row>
    <row r="34" spans="2:8" ht="51" x14ac:dyDescent="0.25">
      <c r="B34" s="171"/>
      <c r="C34" s="171"/>
      <c r="D34" s="178" t="s">
        <v>382</v>
      </c>
      <c r="E34" s="171"/>
    </row>
    <row r="35" spans="2:8" ht="25.5" x14ac:dyDescent="0.25">
      <c r="B35" s="171" t="s">
        <v>74</v>
      </c>
      <c r="C35" s="171" t="s">
        <v>383</v>
      </c>
      <c r="D35" s="172" t="s">
        <v>384</v>
      </c>
      <c r="E35" s="171" t="s">
        <v>38</v>
      </c>
      <c r="F35" s="170">
        <v>11</v>
      </c>
      <c r="H35" s="168">
        <f>ROUND(F35*G35,2)</f>
        <v>0</v>
      </c>
    </row>
    <row r="36" spans="2:8" ht="38.25" x14ac:dyDescent="0.25">
      <c r="B36" s="171"/>
      <c r="C36" s="171"/>
      <c r="D36" s="178" t="s">
        <v>385</v>
      </c>
      <c r="E36" s="171"/>
    </row>
    <row r="37" spans="2:8" x14ac:dyDescent="0.25">
      <c r="B37" s="171"/>
      <c r="C37" s="171"/>
      <c r="E37" s="171"/>
    </row>
    <row r="38" spans="2:8" x14ac:dyDescent="0.25">
      <c r="B38" s="171"/>
      <c r="C38" s="171"/>
      <c r="D38" s="179" t="s">
        <v>647</v>
      </c>
      <c r="E38" s="171"/>
      <c r="G38" s="173" t="s">
        <v>567</v>
      </c>
      <c r="H38" s="180">
        <f>+SUM(H39:H54)</f>
        <v>0</v>
      </c>
    </row>
    <row r="39" spans="2:8" x14ac:dyDescent="0.25">
      <c r="B39" s="171"/>
      <c r="C39" s="171"/>
      <c r="D39" s="179"/>
      <c r="E39" s="171"/>
      <c r="G39" s="173"/>
      <c r="H39" s="180"/>
    </row>
    <row r="40" spans="2:8" x14ac:dyDescent="0.25">
      <c r="B40" s="171"/>
      <c r="C40" s="171"/>
      <c r="D40" s="179" t="s">
        <v>646</v>
      </c>
      <c r="E40" s="171"/>
    </row>
    <row r="41" spans="2:8" ht="38.25" x14ac:dyDescent="0.25">
      <c r="B41" s="171" t="s">
        <v>76</v>
      </c>
      <c r="C41" s="171" t="s">
        <v>635</v>
      </c>
      <c r="D41" s="172" t="s">
        <v>634</v>
      </c>
      <c r="E41" s="171" t="s">
        <v>34</v>
      </c>
      <c r="F41" s="170">
        <v>1</v>
      </c>
      <c r="H41" s="168">
        <f>ROUND(F41*G41,2)</f>
        <v>0</v>
      </c>
    </row>
    <row r="42" spans="2:8" ht="51" x14ac:dyDescent="0.25">
      <c r="B42" s="171" t="s">
        <v>74</v>
      </c>
      <c r="C42" s="171" t="s">
        <v>631</v>
      </c>
      <c r="D42" s="172" t="s">
        <v>572</v>
      </c>
      <c r="E42" s="171" t="s">
        <v>34</v>
      </c>
      <c r="F42" s="170">
        <v>2</v>
      </c>
      <c r="H42" s="168">
        <f>ROUND(F42*G42,2)</f>
        <v>0</v>
      </c>
    </row>
    <row r="43" spans="2:8" ht="25.5" x14ac:dyDescent="0.25">
      <c r="B43" s="171"/>
      <c r="C43" s="171"/>
      <c r="D43" s="178" t="s">
        <v>689</v>
      </c>
      <c r="E43" s="171"/>
    </row>
    <row r="44" spans="2:8" x14ac:dyDescent="0.25">
      <c r="B44" s="171"/>
      <c r="C44" s="171"/>
      <c r="E44" s="171"/>
    </row>
    <row r="45" spans="2:8" x14ac:dyDescent="0.25">
      <c r="B45" s="171"/>
      <c r="C45" s="171"/>
      <c r="D45" s="179" t="s">
        <v>618</v>
      </c>
      <c r="E45" s="171"/>
    </row>
    <row r="46" spans="2:8" ht="51" x14ac:dyDescent="0.25">
      <c r="B46" s="171" t="s">
        <v>76</v>
      </c>
      <c r="C46" s="171" t="s">
        <v>688</v>
      </c>
      <c r="D46" s="172" t="s">
        <v>687</v>
      </c>
      <c r="E46" s="171" t="s">
        <v>38</v>
      </c>
      <c r="F46" s="170">
        <v>378</v>
      </c>
      <c r="H46" s="168">
        <f>ROUND(F46*G46,2)</f>
        <v>0</v>
      </c>
    </row>
    <row r="47" spans="2:8" ht="51" x14ac:dyDescent="0.25">
      <c r="B47" s="171"/>
      <c r="C47" s="171"/>
      <c r="D47" s="178" t="s">
        <v>602</v>
      </c>
      <c r="E47" s="171"/>
    </row>
    <row r="48" spans="2:8" ht="63.75" x14ac:dyDescent="0.25">
      <c r="B48" s="171" t="s">
        <v>74</v>
      </c>
      <c r="C48" s="171" t="s">
        <v>686</v>
      </c>
      <c r="D48" s="172" t="s">
        <v>685</v>
      </c>
      <c r="E48" s="171" t="s">
        <v>38</v>
      </c>
      <c r="F48" s="170">
        <v>397</v>
      </c>
      <c r="H48" s="168">
        <f>ROUND(F48*G48,2)</f>
        <v>0</v>
      </c>
    </row>
    <row r="49" spans="2:8" ht="51" x14ac:dyDescent="0.25">
      <c r="B49" s="171"/>
      <c r="C49" s="171"/>
      <c r="D49" s="178" t="s">
        <v>684</v>
      </c>
      <c r="E49" s="171"/>
    </row>
    <row r="50" spans="2:8" ht="63.75" x14ac:dyDescent="0.25">
      <c r="B50" s="171" t="s">
        <v>71</v>
      </c>
      <c r="C50" s="171" t="s">
        <v>683</v>
      </c>
      <c r="D50" s="172" t="s">
        <v>682</v>
      </c>
      <c r="E50" s="171" t="s">
        <v>31</v>
      </c>
      <c r="F50" s="170">
        <v>19</v>
      </c>
      <c r="H50" s="168">
        <f>ROUND(F50*G50,2)</f>
        <v>0</v>
      </c>
    </row>
    <row r="51" spans="2:8" ht="76.5" x14ac:dyDescent="0.25">
      <c r="B51" s="171"/>
      <c r="C51" s="171"/>
      <c r="D51" s="178" t="s">
        <v>681</v>
      </c>
      <c r="E51" s="171"/>
    </row>
    <row r="52" spans="2:8" ht="38.25" x14ac:dyDescent="0.25">
      <c r="B52" s="171" t="s">
        <v>68</v>
      </c>
      <c r="C52" s="171" t="s">
        <v>680</v>
      </c>
      <c r="D52" s="172" t="s">
        <v>679</v>
      </c>
      <c r="E52" s="171" t="s">
        <v>31</v>
      </c>
      <c r="F52" s="170">
        <v>15</v>
      </c>
      <c r="H52" s="168">
        <f>ROUND(F52*G52,2)</f>
        <v>0</v>
      </c>
    </row>
    <row r="53" spans="2:8" ht="51" x14ac:dyDescent="0.25">
      <c r="B53" s="171"/>
      <c r="C53" s="171"/>
      <c r="D53" s="178" t="s">
        <v>602</v>
      </c>
      <c r="E53" s="171"/>
    </row>
    <row r="54" spans="2:8" x14ac:dyDescent="0.25">
      <c r="B54" s="171"/>
      <c r="C54" s="171"/>
      <c r="E54" s="171"/>
    </row>
    <row r="55" spans="2:8" x14ac:dyDescent="0.25">
      <c r="B55" s="171"/>
      <c r="C55" s="171"/>
      <c r="D55" s="179" t="s">
        <v>373</v>
      </c>
      <c r="E55" s="171"/>
      <c r="G55" s="173" t="s">
        <v>374</v>
      </c>
      <c r="H55" s="180">
        <f>+SUM(H56:H63)</f>
        <v>0</v>
      </c>
    </row>
    <row r="56" spans="2:8" x14ac:dyDescent="0.25">
      <c r="B56" s="171"/>
      <c r="C56" s="171"/>
      <c r="D56" s="179"/>
      <c r="E56" s="171"/>
      <c r="G56" s="173"/>
      <c r="H56" s="180"/>
    </row>
    <row r="57" spans="2:8" x14ac:dyDescent="0.25">
      <c r="B57" s="171"/>
      <c r="C57" s="171"/>
      <c r="D57" s="179" t="s">
        <v>375</v>
      </c>
      <c r="E57" s="171"/>
    </row>
    <row r="58" spans="2:8" x14ac:dyDescent="0.25">
      <c r="B58" s="171" t="s">
        <v>74</v>
      </c>
      <c r="C58" s="171" t="s">
        <v>276</v>
      </c>
      <c r="D58" s="172" t="s">
        <v>787</v>
      </c>
      <c r="E58" s="171" t="s">
        <v>277</v>
      </c>
      <c r="F58" s="170">
        <v>8</v>
      </c>
      <c r="H58" s="168">
        <f>ROUND(F58*G58,2)</f>
        <v>0</v>
      </c>
    </row>
    <row r="59" spans="2:8" ht="38.25" x14ac:dyDescent="0.25">
      <c r="B59" s="171" t="s">
        <v>71</v>
      </c>
      <c r="C59" s="171" t="s">
        <v>278</v>
      </c>
      <c r="D59" s="172" t="s">
        <v>812</v>
      </c>
      <c r="E59" s="171" t="s">
        <v>34</v>
      </c>
      <c r="F59" s="170">
        <v>1</v>
      </c>
      <c r="H59" s="168">
        <f>ROUND(F59*G59,2)</f>
        <v>0</v>
      </c>
    </row>
    <row r="60" spans="2:8" ht="25.5" x14ac:dyDescent="0.25">
      <c r="B60" s="171"/>
      <c r="C60" s="171"/>
      <c r="D60" s="178" t="s">
        <v>814</v>
      </c>
      <c r="E60" s="171"/>
    </row>
    <row r="61" spans="2:8" x14ac:dyDescent="0.25">
      <c r="B61" s="171"/>
      <c r="C61" s="171"/>
      <c r="D61" s="178"/>
      <c r="E61" s="171"/>
    </row>
    <row r="62" spans="2:8" x14ac:dyDescent="0.25">
      <c r="B62" s="171"/>
      <c r="C62" s="171"/>
      <c r="D62" s="178" t="s">
        <v>773</v>
      </c>
      <c r="E62" s="171"/>
    </row>
    <row r="64" spans="2:8" ht="17.45" customHeight="1" x14ac:dyDescent="0.25">
      <c r="D64" s="177" t="str">
        <f>D9</f>
        <v>2 ZEMELJSKA DELA</v>
      </c>
      <c r="E64" s="176">
        <f>H9</f>
        <v>0</v>
      </c>
    </row>
    <row r="65" spans="4:5" ht="17.45" customHeight="1" x14ac:dyDescent="0.25">
      <c r="D65" s="177" t="str">
        <f>D15</f>
        <v>3 VOZIŠČNE KONSTRUKCIJE</v>
      </c>
      <c r="E65" s="176">
        <f>H15</f>
        <v>0</v>
      </c>
    </row>
    <row r="66" spans="4:5" ht="17.45" customHeight="1" x14ac:dyDescent="0.25">
      <c r="D66" s="177" t="str">
        <f>D38</f>
        <v>6 OPREMA CEST</v>
      </c>
      <c r="E66" s="176">
        <f>H38</f>
        <v>0</v>
      </c>
    </row>
    <row r="67" spans="4:5" ht="17.45" customHeight="1" x14ac:dyDescent="0.25">
      <c r="D67" s="175" t="str">
        <f>D55</f>
        <v>7 TUJE STORITVE</v>
      </c>
      <c r="E67" s="174">
        <f>H55</f>
        <v>0</v>
      </c>
    </row>
    <row r="68" spans="4:5" ht="17.45" customHeight="1" thickBot="1" x14ac:dyDescent="0.3">
      <c r="D68" s="215" t="s">
        <v>30</v>
      </c>
      <c r="E68" s="216">
        <f>+SUM(E64:E67)</f>
        <v>0</v>
      </c>
    </row>
    <row r="69" spans="4:5" ht="13.5" thickTop="1" x14ac:dyDescent="0.25"/>
  </sheetData>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
  <sheetViews>
    <sheetView view="pageBreakPreview" zoomScale="90" zoomScaleNormal="90" zoomScaleSheetLayoutView="90" workbookViewId="0">
      <selection activeCell="C25" sqref="C25"/>
    </sheetView>
  </sheetViews>
  <sheetFormatPr defaultRowHeight="12.75" x14ac:dyDescent="0.25"/>
  <cols>
    <col min="1" max="1" width="9.140625" style="43"/>
    <col min="2" max="3" width="10.7109375" style="48" customWidth="1"/>
    <col min="4" max="4" width="43.7109375" style="44" customWidth="1"/>
    <col min="5" max="5" width="11.85546875" style="48" customWidth="1"/>
    <col min="6" max="6" width="9.7109375" style="77" customWidth="1"/>
    <col min="7" max="7" width="13.42578125" style="46" customWidth="1"/>
    <col min="8" max="8" width="12.7109375" style="78" customWidth="1"/>
    <col min="9" max="9" width="8.85546875" style="78" customWidth="1"/>
    <col min="10" max="256" width="9.140625" style="43"/>
    <col min="257" max="258" width="10.7109375" style="43" customWidth="1"/>
    <col min="259" max="259" width="43.7109375" style="43" customWidth="1"/>
    <col min="260" max="260" width="11.85546875" style="43" customWidth="1"/>
    <col min="261" max="261" width="9.7109375" style="43" customWidth="1"/>
    <col min="262" max="262" width="13.42578125" style="43" customWidth="1"/>
    <col min="263" max="263" width="12.7109375" style="43" customWidth="1"/>
    <col min="264" max="264" width="8.85546875" style="43" customWidth="1"/>
    <col min="265" max="265" width="37.7109375" style="43" customWidth="1"/>
    <col min="266" max="512" width="9.140625" style="43"/>
    <col min="513" max="514" width="10.7109375" style="43" customWidth="1"/>
    <col min="515" max="515" width="43.7109375" style="43" customWidth="1"/>
    <col min="516" max="516" width="11.85546875" style="43" customWidth="1"/>
    <col min="517" max="517" width="9.7109375" style="43" customWidth="1"/>
    <col min="518" max="518" width="13.42578125" style="43" customWidth="1"/>
    <col min="519" max="519" width="12.7109375" style="43" customWidth="1"/>
    <col min="520" max="520" width="8.85546875" style="43" customWidth="1"/>
    <col min="521" max="521" width="37.7109375" style="43" customWidth="1"/>
    <col min="522" max="768" width="9.140625" style="43"/>
    <col min="769" max="770" width="10.7109375" style="43" customWidth="1"/>
    <col min="771" max="771" width="43.7109375" style="43" customWidth="1"/>
    <col min="772" max="772" width="11.85546875" style="43" customWidth="1"/>
    <col min="773" max="773" width="9.7109375" style="43" customWidth="1"/>
    <col min="774" max="774" width="13.42578125" style="43" customWidth="1"/>
    <col min="775" max="775" width="12.7109375" style="43" customWidth="1"/>
    <col min="776" max="776" width="8.85546875" style="43" customWidth="1"/>
    <col min="777" max="777" width="37.7109375" style="43" customWidth="1"/>
    <col min="778" max="1024" width="9.140625" style="43"/>
    <col min="1025" max="1026" width="10.7109375" style="43" customWidth="1"/>
    <col min="1027" max="1027" width="43.7109375" style="43" customWidth="1"/>
    <col min="1028" max="1028" width="11.85546875" style="43" customWidth="1"/>
    <col min="1029" max="1029" width="9.7109375" style="43" customWidth="1"/>
    <col min="1030" max="1030" width="13.42578125" style="43" customWidth="1"/>
    <col min="1031" max="1031" width="12.7109375" style="43" customWidth="1"/>
    <col min="1032" max="1032" width="8.85546875" style="43" customWidth="1"/>
    <col min="1033" max="1033" width="37.7109375" style="43" customWidth="1"/>
    <col min="1034" max="1280" width="9.140625" style="43"/>
    <col min="1281" max="1282" width="10.7109375" style="43" customWidth="1"/>
    <col min="1283" max="1283" width="43.7109375" style="43" customWidth="1"/>
    <col min="1284" max="1284" width="11.85546875" style="43" customWidth="1"/>
    <col min="1285" max="1285" width="9.7109375" style="43" customWidth="1"/>
    <col min="1286" max="1286" width="13.42578125" style="43" customWidth="1"/>
    <col min="1287" max="1287" width="12.7109375" style="43" customWidth="1"/>
    <col min="1288" max="1288" width="8.85546875" style="43" customWidth="1"/>
    <col min="1289" max="1289" width="37.7109375" style="43" customWidth="1"/>
    <col min="1290" max="1536" width="9.140625" style="43"/>
    <col min="1537" max="1538" width="10.7109375" style="43" customWidth="1"/>
    <col min="1539" max="1539" width="43.7109375" style="43" customWidth="1"/>
    <col min="1540" max="1540" width="11.85546875" style="43" customWidth="1"/>
    <col min="1541" max="1541" width="9.7109375" style="43" customWidth="1"/>
    <col min="1542" max="1542" width="13.42578125" style="43" customWidth="1"/>
    <col min="1543" max="1543" width="12.7109375" style="43" customWidth="1"/>
    <col min="1544" max="1544" width="8.85546875" style="43" customWidth="1"/>
    <col min="1545" max="1545" width="37.7109375" style="43" customWidth="1"/>
    <col min="1546" max="1792" width="9.140625" style="43"/>
    <col min="1793" max="1794" width="10.7109375" style="43" customWidth="1"/>
    <col min="1795" max="1795" width="43.7109375" style="43" customWidth="1"/>
    <col min="1796" max="1796" width="11.85546875" style="43" customWidth="1"/>
    <col min="1797" max="1797" width="9.7109375" style="43" customWidth="1"/>
    <col min="1798" max="1798" width="13.42578125" style="43" customWidth="1"/>
    <col min="1799" max="1799" width="12.7109375" style="43" customWidth="1"/>
    <col min="1800" max="1800" width="8.85546875" style="43" customWidth="1"/>
    <col min="1801" max="1801" width="37.7109375" style="43" customWidth="1"/>
    <col min="1802" max="2048" width="9.140625" style="43"/>
    <col min="2049" max="2050" width="10.7109375" style="43" customWidth="1"/>
    <col min="2051" max="2051" width="43.7109375" style="43" customWidth="1"/>
    <col min="2052" max="2052" width="11.85546875" style="43" customWidth="1"/>
    <col min="2053" max="2053" width="9.7109375" style="43" customWidth="1"/>
    <col min="2054" max="2054" width="13.42578125" style="43" customWidth="1"/>
    <col min="2055" max="2055" width="12.7109375" style="43" customWidth="1"/>
    <col min="2056" max="2056" width="8.85546875" style="43" customWidth="1"/>
    <col min="2057" max="2057" width="37.7109375" style="43" customWidth="1"/>
    <col min="2058" max="2304" width="9.140625" style="43"/>
    <col min="2305" max="2306" width="10.7109375" style="43" customWidth="1"/>
    <col min="2307" max="2307" width="43.7109375" style="43" customWidth="1"/>
    <col min="2308" max="2308" width="11.85546875" style="43" customWidth="1"/>
    <col min="2309" max="2309" width="9.7109375" style="43" customWidth="1"/>
    <col min="2310" max="2310" width="13.42578125" style="43" customWidth="1"/>
    <col min="2311" max="2311" width="12.7109375" style="43" customWidth="1"/>
    <col min="2312" max="2312" width="8.85546875" style="43" customWidth="1"/>
    <col min="2313" max="2313" width="37.7109375" style="43" customWidth="1"/>
    <col min="2314" max="2560" width="9.140625" style="43"/>
    <col min="2561" max="2562" width="10.7109375" style="43" customWidth="1"/>
    <col min="2563" max="2563" width="43.7109375" style="43" customWidth="1"/>
    <col min="2564" max="2564" width="11.85546875" style="43" customWidth="1"/>
    <col min="2565" max="2565" width="9.7109375" style="43" customWidth="1"/>
    <col min="2566" max="2566" width="13.42578125" style="43" customWidth="1"/>
    <col min="2567" max="2567" width="12.7109375" style="43" customWidth="1"/>
    <col min="2568" max="2568" width="8.85546875" style="43" customWidth="1"/>
    <col min="2569" max="2569" width="37.7109375" style="43" customWidth="1"/>
    <col min="2570" max="2816" width="9.140625" style="43"/>
    <col min="2817" max="2818" width="10.7109375" style="43" customWidth="1"/>
    <col min="2819" max="2819" width="43.7109375" style="43" customWidth="1"/>
    <col min="2820" max="2820" width="11.85546875" style="43" customWidth="1"/>
    <col min="2821" max="2821" width="9.7109375" style="43" customWidth="1"/>
    <col min="2822" max="2822" width="13.42578125" style="43" customWidth="1"/>
    <col min="2823" max="2823" width="12.7109375" style="43" customWidth="1"/>
    <col min="2824" max="2824" width="8.85546875" style="43" customWidth="1"/>
    <col min="2825" max="2825" width="37.7109375" style="43" customWidth="1"/>
    <col min="2826" max="3072" width="9.140625" style="43"/>
    <col min="3073" max="3074" width="10.7109375" style="43" customWidth="1"/>
    <col min="3075" max="3075" width="43.7109375" style="43" customWidth="1"/>
    <col min="3076" max="3076" width="11.85546875" style="43" customWidth="1"/>
    <col min="3077" max="3077" width="9.7109375" style="43" customWidth="1"/>
    <col min="3078" max="3078" width="13.42578125" style="43" customWidth="1"/>
    <col min="3079" max="3079" width="12.7109375" style="43" customWidth="1"/>
    <col min="3080" max="3080" width="8.85546875" style="43" customWidth="1"/>
    <col min="3081" max="3081" width="37.7109375" style="43" customWidth="1"/>
    <col min="3082" max="3328" width="9.140625" style="43"/>
    <col min="3329" max="3330" width="10.7109375" style="43" customWidth="1"/>
    <col min="3331" max="3331" width="43.7109375" style="43" customWidth="1"/>
    <col min="3332" max="3332" width="11.85546875" style="43" customWidth="1"/>
    <col min="3333" max="3333" width="9.7109375" style="43" customWidth="1"/>
    <col min="3334" max="3334" width="13.42578125" style="43" customWidth="1"/>
    <col min="3335" max="3335" width="12.7109375" style="43" customWidth="1"/>
    <col min="3336" max="3336" width="8.85546875" style="43" customWidth="1"/>
    <col min="3337" max="3337" width="37.7109375" style="43" customWidth="1"/>
    <col min="3338" max="3584" width="9.140625" style="43"/>
    <col min="3585" max="3586" width="10.7109375" style="43" customWidth="1"/>
    <col min="3587" max="3587" width="43.7109375" style="43" customWidth="1"/>
    <col min="3588" max="3588" width="11.85546875" style="43" customWidth="1"/>
    <col min="3589" max="3589" width="9.7109375" style="43" customWidth="1"/>
    <col min="3590" max="3590" width="13.42578125" style="43" customWidth="1"/>
    <col min="3591" max="3591" width="12.7109375" style="43" customWidth="1"/>
    <col min="3592" max="3592" width="8.85546875" style="43" customWidth="1"/>
    <col min="3593" max="3593" width="37.7109375" style="43" customWidth="1"/>
    <col min="3594" max="3840" width="9.140625" style="43"/>
    <col min="3841" max="3842" width="10.7109375" style="43" customWidth="1"/>
    <col min="3843" max="3843" width="43.7109375" style="43" customWidth="1"/>
    <col min="3844" max="3844" width="11.85546875" style="43" customWidth="1"/>
    <col min="3845" max="3845" width="9.7109375" style="43" customWidth="1"/>
    <col min="3846" max="3846" width="13.42578125" style="43" customWidth="1"/>
    <col min="3847" max="3847" width="12.7109375" style="43" customWidth="1"/>
    <col min="3848" max="3848" width="8.85546875" style="43" customWidth="1"/>
    <col min="3849" max="3849" width="37.7109375" style="43" customWidth="1"/>
    <col min="3850" max="4096" width="9.140625" style="43"/>
    <col min="4097" max="4098" width="10.7109375" style="43" customWidth="1"/>
    <col min="4099" max="4099" width="43.7109375" style="43" customWidth="1"/>
    <col min="4100" max="4100" width="11.85546875" style="43" customWidth="1"/>
    <col min="4101" max="4101" width="9.7109375" style="43" customWidth="1"/>
    <col min="4102" max="4102" width="13.42578125" style="43" customWidth="1"/>
    <col min="4103" max="4103" width="12.7109375" style="43" customWidth="1"/>
    <col min="4104" max="4104" width="8.85546875" style="43" customWidth="1"/>
    <col min="4105" max="4105" width="37.7109375" style="43" customWidth="1"/>
    <col min="4106" max="4352" width="9.140625" style="43"/>
    <col min="4353" max="4354" width="10.7109375" style="43" customWidth="1"/>
    <col min="4355" max="4355" width="43.7109375" style="43" customWidth="1"/>
    <col min="4356" max="4356" width="11.85546875" style="43" customWidth="1"/>
    <col min="4357" max="4357" width="9.7109375" style="43" customWidth="1"/>
    <col min="4358" max="4358" width="13.42578125" style="43" customWidth="1"/>
    <col min="4359" max="4359" width="12.7109375" style="43" customWidth="1"/>
    <col min="4360" max="4360" width="8.85546875" style="43" customWidth="1"/>
    <col min="4361" max="4361" width="37.7109375" style="43" customWidth="1"/>
    <col min="4362" max="4608" width="9.140625" style="43"/>
    <col min="4609" max="4610" width="10.7109375" style="43" customWidth="1"/>
    <col min="4611" max="4611" width="43.7109375" style="43" customWidth="1"/>
    <col min="4612" max="4612" width="11.85546875" style="43" customWidth="1"/>
    <col min="4613" max="4613" width="9.7109375" style="43" customWidth="1"/>
    <col min="4614" max="4614" width="13.42578125" style="43" customWidth="1"/>
    <col min="4615" max="4615" width="12.7109375" style="43" customWidth="1"/>
    <col min="4616" max="4616" width="8.85546875" style="43" customWidth="1"/>
    <col min="4617" max="4617" width="37.7109375" style="43" customWidth="1"/>
    <col min="4618" max="4864" width="9.140625" style="43"/>
    <col min="4865" max="4866" width="10.7109375" style="43" customWidth="1"/>
    <col min="4867" max="4867" width="43.7109375" style="43" customWidth="1"/>
    <col min="4868" max="4868" width="11.85546875" style="43" customWidth="1"/>
    <col min="4869" max="4869" width="9.7109375" style="43" customWidth="1"/>
    <col min="4870" max="4870" width="13.42578125" style="43" customWidth="1"/>
    <col min="4871" max="4871" width="12.7109375" style="43" customWidth="1"/>
    <col min="4872" max="4872" width="8.85546875" style="43" customWidth="1"/>
    <col min="4873" max="4873" width="37.7109375" style="43" customWidth="1"/>
    <col min="4874" max="5120" width="9.140625" style="43"/>
    <col min="5121" max="5122" width="10.7109375" style="43" customWidth="1"/>
    <col min="5123" max="5123" width="43.7109375" style="43" customWidth="1"/>
    <col min="5124" max="5124" width="11.85546875" style="43" customWidth="1"/>
    <col min="5125" max="5125" width="9.7109375" style="43" customWidth="1"/>
    <col min="5126" max="5126" width="13.42578125" style="43" customWidth="1"/>
    <col min="5127" max="5127" width="12.7109375" style="43" customWidth="1"/>
    <col min="5128" max="5128" width="8.85546875" style="43" customWidth="1"/>
    <col min="5129" max="5129" width="37.7109375" style="43" customWidth="1"/>
    <col min="5130" max="5376" width="9.140625" style="43"/>
    <col min="5377" max="5378" width="10.7109375" style="43" customWidth="1"/>
    <col min="5379" max="5379" width="43.7109375" style="43" customWidth="1"/>
    <col min="5380" max="5380" width="11.85546875" style="43" customWidth="1"/>
    <col min="5381" max="5381" width="9.7109375" style="43" customWidth="1"/>
    <col min="5382" max="5382" width="13.42578125" style="43" customWidth="1"/>
    <col min="5383" max="5383" width="12.7109375" style="43" customWidth="1"/>
    <col min="5384" max="5384" width="8.85546875" style="43" customWidth="1"/>
    <col min="5385" max="5385" width="37.7109375" style="43" customWidth="1"/>
    <col min="5386" max="5632" width="9.140625" style="43"/>
    <col min="5633" max="5634" width="10.7109375" style="43" customWidth="1"/>
    <col min="5635" max="5635" width="43.7109375" style="43" customWidth="1"/>
    <col min="5636" max="5636" width="11.85546875" style="43" customWidth="1"/>
    <col min="5637" max="5637" width="9.7109375" style="43" customWidth="1"/>
    <col min="5638" max="5638" width="13.42578125" style="43" customWidth="1"/>
    <col min="5639" max="5639" width="12.7109375" style="43" customWidth="1"/>
    <col min="5640" max="5640" width="8.85546875" style="43" customWidth="1"/>
    <col min="5641" max="5641" width="37.7109375" style="43" customWidth="1"/>
    <col min="5642" max="5888" width="9.140625" style="43"/>
    <col min="5889" max="5890" width="10.7109375" style="43" customWidth="1"/>
    <col min="5891" max="5891" width="43.7109375" style="43" customWidth="1"/>
    <col min="5892" max="5892" width="11.85546875" style="43" customWidth="1"/>
    <col min="5893" max="5893" width="9.7109375" style="43" customWidth="1"/>
    <col min="5894" max="5894" width="13.42578125" style="43" customWidth="1"/>
    <col min="5895" max="5895" width="12.7109375" style="43" customWidth="1"/>
    <col min="5896" max="5896" width="8.85546875" style="43" customWidth="1"/>
    <col min="5897" max="5897" width="37.7109375" style="43" customWidth="1"/>
    <col min="5898" max="6144" width="9.140625" style="43"/>
    <col min="6145" max="6146" width="10.7109375" style="43" customWidth="1"/>
    <col min="6147" max="6147" width="43.7109375" style="43" customWidth="1"/>
    <col min="6148" max="6148" width="11.85546875" style="43" customWidth="1"/>
    <col min="6149" max="6149" width="9.7109375" style="43" customWidth="1"/>
    <col min="6150" max="6150" width="13.42578125" style="43" customWidth="1"/>
    <col min="6151" max="6151" width="12.7109375" style="43" customWidth="1"/>
    <col min="6152" max="6152" width="8.85546875" style="43" customWidth="1"/>
    <col min="6153" max="6153" width="37.7109375" style="43" customWidth="1"/>
    <col min="6154" max="6400" width="9.140625" style="43"/>
    <col min="6401" max="6402" width="10.7109375" style="43" customWidth="1"/>
    <col min="6403" max="6403" width="43.7109375" style="43" customWidth="1"/>
    <col min="6404" max="6404" width="11.85546875" style="43" customWidth="1"/>
    <col min="6405" max="6405" width="9.7109375" style="43" customWidth="1"/>
    <col min="6406" max="6406" width="13.42578125" style="43" customWidth="1"/>
    <col min="6407" max="6407" width="12.7109375" style="43" customWidth="1"/>
    <col min="6408" max="6408" width="8.85546875" style="43" customWidth="1"/>
    <col min="6409" max="6409" width="37.7109375" style="43" customWidth="1"/>
    <col min="6410" max="6656" width="9.140625" style="43"/>
    <col min="6657" max="6658" width="10.7109375" style="43" customWidth="1"/>
    <col min="6659" max="6659" width="43.7109375" style="43" customWidth="1"/>
    <col min="6660" max="6660" width="11.85546875" style="43" customWidth="1"/>
    <col min="6661" max="6661" width="9.7109375" style="43" customWidth="1"/>
    <col min="6662" max="6662" width="13.42578125" style="43" customWidth="1"/>
    <col min="6663" max="6663" width="12.7109375" style="43" customWidth="1"/>
    <col min="6664" max="6664" width="8.85546875" style="43" customWidth="1"/>
    <col min="6665" max="6665" width="37.7109375" style="43" customWidth="1"/>
    <col min="6666" max="6912" width="9.140625" style="43"/>
    <col min="6913" max="6914" width="10.7109375" style="43" customWidth="1"/>
    <col min="6915" max="6915" width="43.7109375" style="43" customWidth="1"/>
    <col min="6916" max="6916" width="11.85546875" style="43" customWidth="1"/>
    <col min="6917" max="6917" width="9.7109375" style="43" customWidth="1"/>
    <col min="6918" max="6918" width="13.42578125" style="43" customWidth="1"/>
    <col min="6919" max="6919" width="12.7109375" style="43" customWidth="1"/>
    <col min="6920" max="6920" width="8.85546875" style="43" customWidth="1"/>
    <col min="6921" max="6921" width="37.7109375" style="43" customWidth="1"/>
    <col min="6922" max="7168" width="9.140625" style="43"/>
    <col min="7169" max="7170" width="10.7109375" style="43" customWidth="1"/>
    <col min="7171" max="7171" width="43.7109375" style="43" customWidth="1"/>
    <col min="7172" max="7172" width="11.85546875" style="43" customWidth="1"/>
    <col min="7173" max="7173" width="9.7109375" style="43" customWidth="1"/>
    <col min="7174" max="7174" width="13.42578125" style="43" customWidth="1"/>
    <col min="7175" max="7175" width="12.7109375" style="43" customWidth="1"/>
    <col min="7176" max="7176" width="8.85546875" style="43" customWidth="1"/>
    <col min="7177" max="7177" width="37.7109375" style="43" customWidth="1"/>
    <col min="7178" max="7424" width="9.140625" style="43"/>
    <col min="7425" max="7426" width="10.7109375" style="43" customWidth="1"/>
    <col min="7427" max="7427" width="43.7109375" style="43" customWidth="1"/>
    <col min="7428" max="7428" width="11.85546875" style="43" customWidth="1"/>
    <col min="7429" max="7429" width="9.7109375" style="43" customWidth="1"/>
    <col min="7430" max="7430" width="13.42578125" style="43" customWidth="1"/>
    <col min="7431" max="7431" width="12.7109375" style="43" customWidth="1"/>
    <col min="7432" max="7432" width="8.85546875" style="43" customWidth="1"/>
    <col min="7433" max="7433" width="37.7109375" style="43" customWidth="1"/>
    <col min="7434" max="7680" width="9.140625" style="43"/>
    <col min="7681" max="7682" width="10.7109375" style="43" customWidth="1"/>
    <col min="7683" max="7683" width="43.7109375" style="43" customWidth="1"/>
    <col min="7684" max="7684" width="11.85546875" style="43" customWidth="1"/>
    <col min="7685" max="7685" width="9.7109375" style="43" customWidth="1"/>
    <col min="7686" max="7686" width="13.42578125" style="43" customWidth="1"/>
    <col min="7687" max="7687" width="12.7109375" style="43" customWidth="1"/>
    <col min="7688" max="7688" width="8.85546875" style="43" customWidth="1"/>
    <col min="7689" max="7689" width="37.7109375" style="43" customWidth="1"/>
    <col min="7690" max="7936" width="9.140625" style="43"/>
    <col min="7937" max="7938" width="10.7109375" style="43" customWidth="1"/>
    <col min="7939" max="7939" width="43.7109375" style="43" customWidth="1"/>
    <col min="7940" max="7940" width="11.85546875" style="43" customWidth="1"/>
    <col min="7941" max="7941" width="9.7109375" style="43" customWidth="1"/>
    <col min="7942" max="7942" width="13.42578125" style="43" customWidth="1"/>
    <col min="7943" max="7943" width="12.7109375" style="43" customWidth="1"/>
    <col min="7944" max="7944" width="8.85546875" style="43" customWidth="1"/>
    <col min="7945" max="7945" width="37.7109375" style="43" customWidth="1"/>
    <col min="7946" max="8192" width="9.140625" style="43"/>
    <col min="8193" max="8194" width="10.7109375" style="43" customWidth="1"/>
    <col min="8195" max="8195" width="43.7109375" style="43" customWidth="1"/>
    <col min="8196" max="8196" width="11.85546875" style="43" customWidth="1"/>
    <col min="8197" max="8197" width="9.7109375" style="43" customWidth="1"/>
    <col min="8198" max="8198" width="13.42578125" style="43" customWidth="1"/>
    <col min="8199" max="8199" width="12.7109375" style="43" customWidth="1"/>
    <col min="8200" max="8200" width="8.85546875" style="43" customWidth="1"/>
    <col min="8201" max="8201" width="37.7109375" style="43" customWidth="1"/>
    <col min="8202" max="8448" width="9.140625" style="43"/>
    <col min="8449" max="8450" width="10.7109375" style="43" customWidth="1"/>
    <col min="8451" max="8451" width="43.7109375" style="43" customWidth="1"/>
    <col min="8452" max="8452" width="11.85546875" style="43" customWidth="1"/>
    <col min="8453" max="8453" width="9.7109375" style="43" customWidth="1"/>
    <col min="8454" max="8454" width="13.42578125" style="43" customWidth="1"/>
    <col min="8455" max="8455" width="12.7109375" style="43" customWidth="1"/>
    <col min="8456" max="8456" width="8.85546875" style="43" customWidth="1"/>
    <col min="8457" max="8457" width="37.7109375" style="43" customWidth="1"/>
    <col min="8458" max="8704" width="9.140625" style="43"/>
    <col min="8705" max="8706" width="10.7109375" style="43" customWidth="1"/>
    <col min="8707" max="8707" width="43.7109375" style="43" customWidth="1"/>
    <col min="8708" max="8708" width="11.85546875" style="43" customWidth="1"/>
    <col min="8709" max="8709" width="9.7109375" style="43" customWidth="1"/>
    <col min="8710" max="8710" width="13.42578125" style="43" customWidth="1"/>
    <col min="8711" max="8711" width="12.7109375" style="43" customWidth="1"/>
    <col min="8712" max="8712" width="8.85546875" style="43" customWidth="1"/>
    <col min="8713" max="8713" width="37.7109375" style="43" customWidth="1"/>
    <col min="8714" max="8960" width="9.140625" style="43"/>
    <col min="8961" max="8962" width="10.7109375" style="43" customWidth="1"/>
    <col min="8963" max="8963" width="43.7109375" style="43" customWidth="1"/>
    <col min="8964" max="8964" width="11.85546875" style="43" customWidth="1"/>
    <col min="8965" max="8965" width="9.7109375" style="43" customWidth="1"/>
    <col min="8966" max="8966" width="13.42578125" style="43" customWidth="1"/>
    <col min="8967" max="8967" width="12.7109375" style="43" customWidth="1"/>
    <col min="8968" max="8968" width="8.85546875" style="43" customWidth="1"/>
    <col min="8969" max="8969" width="37.7109375" style="43" customWidth="1"/>
    <col min="8970" max="9216" width="9.140625" style="43"/>
    <col min="9217" max="9218" width="10.7109375" style="43" customWidth="1"/>
    <col min="9219" max="9219" width="43.7109375" style="43" customWidth="1"/>
    <col min="9220" max="9220" width="11.85546875" style="43" customWidth="1"/>
    <col min="9221" max="9221" width="9.7109375" style="43" customWidth="1"/>
    <col min="9222" max="9222" width="13.42578125" style="43" customWidth="1"/>
    <col min="9223" max="9223" width="12.7109375" style="43" customWidth="1"/>
    <col min="9224" max="9224" width="8.85546875" style="43" customWidth="1"/>
    <col min="9225" max="9225" width="37.7109375" style="43" customWidth="1"/>
    <col min="9226" max="9472" width="9.140625" style="43"/>
    <col min="9473" max="9474" width="10.7109375" style="43" customWidth="1"/>
    <col min="9475" max="9475" width="43.7109375" style="43" customWidth="1"/>
    <col min="9476" max="9476" width="11.85546875" style="43" customWidth="1"/>
    <col min="9477" max="9477" width="9.7109375" style="43" customWidth="1"/>
    <col min="9478" max="9478" width="13.42578125" style="43" customWidth="1"/>
    <col min="9479" max="9479" width="12.7109375" style="43" customWidth="1"/>
    <col min="9480" max="9480" width="8.85546875" style="43" customWidth="1"/>
    <col min="9481" max="9481" width="37.7109375" style="43" customWidth="1"/>
    <col min="9482" max="9728" width="9.140625" style="43"/>
    <col min="9729" max="9730" width="10.7109375" style="43" customWidth="1"/>
    <col min="9731" max="9731" width="43.7109375" style="43" customWidth="1"/>
    <col min="9732" max="9732" width="11.85546875" style="43" customWidth="1"/>
    <col min="9733" max="9733" width="9.7109375" style="43" customWidth="1"/>
    <col min="9734" max="9734" width="13.42578125" style="43" customWidth="1"/>
    <col min="9735" max="9735" width="12.7109375" style="43" customWidth="1"/>
    <col min="9736" max="9736" width="8.85546875" style="43" customWidth="1"/>
    <col min="9737" max="9737" width="37.7109375" style="43" customWidth="1"/>
    <col min="9738" max="9984" width="9.140625" style="43"/>
    <col min="9985" max="9986" width="10.7109375" style="43" customWidth="1"/>
    <col min="9987" max="9987" width="43.7109375" style="43" customWidth="1"/>
    <col min="9988" max="9988" width="11.85546875" style="43" customWidth="1"/>
    <col min="9989" max="9989" width="9.7109375" style="43" customWidth="1"/>
    <col min="9990" max="9990" width="13.42578125" style="43" customWidth="1"/>
    <col min="9991" max="9991" width="12.7109375" style="43" customWidth="1"/>
    <col min="9992" max="9992" width="8.85546875" style="43" customWidth="1"/>
    <col min="9993" max="9993" width="37.7109375" style="43" customWidth="1"/>
    <col min="9994" max="10240" width="9.140625" style="43"/>
    <col min="10241" max="10242" width="10.7109375" style="43" customWidth="1"/>
    <col min="10243" max="10243" width="43.7109375" style="43" customWidth="1"/>
    <col min="10244" max="10244" width="11.85546875" style="43" customWidth="1"/>
    <col min="10245" max="10245" width="9.7109375" style="43" customWidth="1"/>
    <col min="10246" max="10246" width="13.42578125" style="43" customWidth="1"/>
    <col min="10247" max="10247" width="12.7109375" style="43" customWidth="1"/>
    <col min="10248" max="10248" width="8.85546875" style="43" customWidth="1"/>
    <col min="10249" max="10249" width="37.7109375" style="43" customWidth="1"/>
    <col min="10250" max="10496" width="9.140625" style="43"/>
    <col min="10497" max="10498" width="10.7109375" style="43" customWidth="1"/>
    <col min="10499" max="10499" width="43.7109375" style="43" customWidth="1"/>
    <col min="10500" max="10500" width="11.85546875" style="43" customWidth="1"/>
    <col min="10501" max="10501" width="9.7109375" style="43" customWidth="1"/>
    <col min="10502" max="10502" width="13.42578125" style="43" customWidth="1"/>
    <col min="10503" max="10503" width="12.7109375" style="43" customWidth="1"/>
    <col min="10504" max="10504" width="8.85546875" style="43" customWidth="1"/>
    <col min="10505" max="10505" width="37.7109375" style="43" customWidth="1"/>
    <col min="10506" max="10752" width="9.140625" style="43"/>
    <col min="10753" max="10754" width="10.7109375" style="43" customWidth="1"/>
    <col min="10755" max="10755" width="43.7109375" style="43" customWidth="1"/>
    <col min="10756" max="10756" width="11.85546875" style="43" customWidth="1"/>
    <col min="10757" max="10757" width="9.7109375" style="43" customWidth="1"/>
    <col min="10758" max="10758" width="13.42578125" style="43" customWidth="1"/>
    <col min="10759" max="10759" width="12.7109375" style="43" customWidth="1"/>
    <col min="10760" max="10760" width="8.85546875" style="43" customWidth="1"/>
    <col min="10761" max="10761" width="37.7109375" style="43" customWidth="1"/>
    <col min="10762" max="11008" width="9.140625" style="43"/>
    <col min="11009" max="11010" width="10.7109375" style="43" customWidth="1"/>
    <col min="11011" max="11011" width="43.7109375" style="43" customWidth="1"/>
    <col min="11012" max="11012" width="11.85546875" style="43" customWidth="1"/>
    <col min="11013" max="11013" width="9.7109375" style="43" customWidth="1"/>
    <col min="11014" max="11014" width="13.42578125" style="43" customWidth="1"/>
    <col min="11015" max="11015" width="12.7109375" style="43" customWidth="1"/>
    <col min="11016" max="11016" width="8.85546875" style="43" customWidth="1"/>
    <col min="11017" max="11017" width="37.7109375" style="43" customWidth="1"/>
    <col min="11018" max="11264" width="9.140625" style="43"/>
    <col min="11265" max="11266" width="10.7109375" style="43" customWidth="1"/>
    <col min="11267" max="11267" width="43.7109375" style="43" customWidth="1"/>
    <col min="11268" max="11268" width="11.85546875" style="43" customWidth="1"/>
    <col min="11269" max="11269" width="9.7109375" style="43" customWidth="1"/>
    <col min="11270" max="11270" width="13.42578125" style="43" customWidth="1"/>
    <col min="11271" max="11271" width="12.7109375" style="43" customWidth="1"/>
    <col min="11272" max="11272" width="8.85546875" style="43" customWidth="1"/>
    <col min="11273" max="11273" width="37.7109375" style="43" customWidth="1"/>
    <col min="11274" max="11520" width="9.140625" style="43"/>
    <col min="11521" max="11522" width="10.7109375" style="43" customWidth="1"/>
    <col min="11523" max="11523" width="43.7109375" style="43" customWidth="1"/>
    <col min="11524" max="11524" width="11.85546875" style="43" customWidth="1"/>
    <col min="11525" max="11525" width="9.7109375" style="43" customWidth="1"/>
    <col min="11526" max="11526" width="13.42578125" style="43" customWidth="1"/>
    <col min="11527" max="11527" width="12.7109375" style="43" customWidth="1"/>
    <col min="11528" max="11528" width="8.85546875" style="43" customWidth="1"/>
    <col min="11529" max="11529" width="37.7109375" style="43" customWidth="1"/>
    <col min="11530" max="11776" width="9.140625" style="43"/>
    <col min="11777" max="11778" width="10.7109375" style="43" customWidth="1"/>
    <col min="11779" max="11779" width="43.7109375" style="43" customWidth="1"/>
    <col min="11780" max="11780" width="11.85546875" style="43" customWidth="1"/>
    <col min="11781" max="11781" width="9.7109375" style="43" customWidth="1"/>
    <col min="11782" max="11782" width="13.42578125" style="43" customWidth="1"/>
    <col min="11783" max="11783" width="12.7109375" style="43" customWidth="1"/>
    <col min="11784" max="11784" width="8.85546875" style="43" customWidth="1"/>
    <col min="11785" max="11785" width="37.7109375" style="43" customWidth="1"/>
    <col min="11786" max="12032" width="9.140625" style="43"/>
    <col min="12033" max="12034" width="10.7109375" style="43" customWidth="1"/>
    <col min="12035" max="12035" width="43.7109375" style="43" customWidth="1"/>
    <col min="12036" max="12036" width="11.85546875" style="43" customWidth="1"/>
    <col min="12037" max="12037" width="9.7109375" style="43" customWidth="1"/>
    <col min="12038" max="12038" width="13.42578125" style="43" customWidth="1"/>
    <col min="12039" max="12039" width="12.7109375" style="43" customWidth="1"/>
    <col min="12040" max="12040" width="8.85546875" style="43" customWidth="1"/>
    <col min="12041" max="12041" width="37.7109375" style="43" customWidth="1"/>
    <col min="12042" max="12288" width="9.140625" style="43"/>
    <col min="12289" max="12290" width="10.7109375" style="43" customWidth="1"/>
    <col min="12291" max="12291" width="43.7109375" style="43" customWidth="1"/>
    <col min="12292" max="12292" width="11.85546875" style="43" customWidth="1"/>
    <col min="12293" max="12293" width="9.7109375" style="43" customWidth="1"/>
    <col min="12294" max="12294" width="13.42578125" style="43" customWidth="1"/>
    <col min="12295" max="12295" width="12.7109375" style="43" customWidth="1"/>
    <col min="12296" max="12296" width="8.85546875" style="43" customWidth="1"/>
    <col min="12297" max="12297" width="37.7109375" style="43" customWidth="1"/>
    <col min="12298" max="12544" width="9.140625" style="43"/>
    <col min="12545" max="12546" width="10.7109375" style="43" customWidth="1"/>
    <col min="12547" max="12547" width="43.7109375" style="43" customWidth="1"/>
    <col min="12548" max="12548" width="11.85546875" style="43" customWidth="1"/>
    <col min="12549" max="12549" width="9.7109375" style="43" customWidth="1"/>
    <col min="12550" max="12550" width="13.42578125" style="43" customWidth="1"/>
    <col min="12551" max="12551" width="12.7109375" style="43" customWidth="1"/>
    <col min="12552" max="12552" width="8.85546875" style="43" customWidth="1"/>
    <col min="12553" max="12553" width="37.7109375" style="43" customWidth="1"/>
    <col min="12554" max="12800" width="9.140625" style="43"/>
    <col min="12801" max="12802" width="10.7109375" style="43" customWidth="1"/>
    <col min="12803" max="12803" width="43.7109375" style="43" customWidth="1"/>
    <col min="12804" max="12804" width="11.85546875" style="43" customWidth="1"/>
    <col min="12805" max="12805" width="9.7109375" style="43" customWidth="1"/>
    <col min="12806" max="12806" width="13.42578125" style="43" customWidth="1"/>
    <col min="12807" max="12807" width="12.7109375" style="43" customWidth="1"/>
    <col min="12808" max="12808" width="8.85546875" style="43" customWidth="1"/>
    <col min="12809" max="12809" width="37.7109375" style="43" customWidth="1"/>
    <col min="12810" max="13056" width="9.140625" style="43"/>
    <col min="13057" max="13058" width="10.7109375" style="43" customWidth="1"/>
    <col min="13059" max="13059" width="43.7109375" style="43" customWidth="1"/>
    <col min="13060" max="13060" width="11.85546875" style="43" customWidth="1"/>
    <col min="13061" max="13061" width="9.7109375" style="43" customWidth="1"/>
    <col min="13062" max="13062" width="13.42578125" style="43" customWidth="1"/>
    <col min="13063" max="13063" width="12.7109375" style="43" customWidth="1"/>
    <col min="13064" max="13064" width="8.85546875" style="43" customWidth="1"/>
    <col min="13065" max="13065" width="37.7109375" style="43" customWidth="1"/>
    <col min="13066" max="13312" width="9.140625" style="43"/>
    <col min="13313" max="13314" width="10.7109375" style="43" customWidth="1"/>
    <col min="13315" max="13315" width="43.7109375" style="43" customWidth="1"/>
    <col min="13316" max="13316" width="11.85546875" style="43" customWidth="1"/>
    <col min="13317" max="13317" width="9.7109375" style="43" customWidth="1"/>
    <col min="13318" max="13318" width="13.42578125" style="43" customWidth="1"/>
    <col min="13319" max="13319" width="12.7109375" style="43" customWidth="1"/>
    <col min="13320" max="13320" width="8.85546875" style="43" customWidth="1"/>
    <col min="13321" max="13321" width="37.7109375" style="43" customWidth="1"/>
    <col min="13322" max="13568" width="9.140625" style="43"/>
    <col min="13569" max="13570" width="10.7109375" style="43" customWidth="1"/>
    <col min="13571" max="13571" width="43.7109375" style="43" customWidth="1"/>
    <col min="13572" max="13572" width="11.85546875" style="43" customWidth="1"/>
    <col min="13573" max="13573" width="9.7109375" style="43" customWidth="1"/>
    <col min="13574" max="13574" width="13.42578125" style="43" customWidth="1"/>
    <col min="13575" max="13575" width="12.7109375" style="43" customWidth="1"/>
    <col min="13576" max="13576" width="8.85546875" style="43" customWidth="1"/>
    <col min="13577" max="13577" width="37.7109375" style="43" customWidth="1"/>
    <col min="13578" max="13824" width="9.140625" style="43"/>
    <col min="13825" max="13826" width="10.7109375" style="43" customWidth="1"/>
    <col min="13827" max="13827" width="43.7109375" style="43" customWidth="1"/>
    <col min="13828" max="13828" width="11.85546875" style="43" customWidth="1"/>
    <col min="13829" max="13829" width="9.7109375" style="43" customWidth="1"/>
    <col min="13830" max="13830" width="13.42578125" style="43" customWidth="1"/>
    <col min="13831" max="13831" width="12.7109375" style="43" customWidth="1"/>
    <col min="13832" max="13832" width="8.85546875" style="43" customWidth="1"/>
    <col min="13833" max="13833" width="37.7109375" style="43" customWidth="1"/>
    <col min="13834" max="14080" width="9.140625" style="43"/>
    <col min="14081" max="14082" width="10.7109375" style="43" customWidth="1"/>
    <col min="14083" max="14083" width="43.7109375" style="43" customWidth="1"/>
    <col min="14084" max="14084" width="11.85546875" style="43" customWidth="1"/>
    <col min="14085" max="14085" width="9.7109375" style="43" customWidth="1"/>
    <col min="14086" max="14086" width="13.42578125" style="43" customWidth="1"/>
    <col min="14087" max="14087" width="12.7109375" style="43" customWidth="1"/>
    <col min="14088" max="14088" width="8.85546875" style="43" customWidth="1"/>
    <col min="14089" max="14089" width="37.7109375" style="43" customWidth="1"/>
    <col min="14090" max="14336" width="9.140625" style="43"/>
    <col min="14337" max="14338" width="10.7109375" style="43" customWidth="1"/>
    <col min="14339" max="14339" width="43.7109375" style="43" customWidth="1"/>
    <col min="14340" max="14340" width="11.85546875" style="43" customWidth="1"/>
    <col min="14341" max="14341" width="9.7109375" style="43" customWidth="1"/>
    <col min="14342" max="14342" width="13.42578125" style="43" customWidth="1"/>
    <col min="14343" max="14343" width="12.7109375" style="43" customWidth="1"/>
    <col min="14344" max="14344" width="8.85546875" style="43" customWidth="1"/>
    <col min="14345" max="14345" width="37.7109375" style="43" customWidth="1"/>
    <col min="14346" max="14592" width="9.140625" style="43"/>
    <col min="14593" max="14594" width="10.7109375" style="43" customWidth="1"/>
    <col min="14595" max="14595" width="43.7109375" style="43" customWidth="1"/>
    <col min="14596" max="14596" width="11.85546875" style="43" customWidth="1"/>
    <col min="14597" max="14597" width="9.7109375" style="43" customWidth="1"/>
    <col min="14598" max="14598" width="13.42578125" style="43" customWidth="1"/>
    <col min="14599" max="14599" width="12.7109375" style="43" customWidth="1"/>
    <col min="14600" max="14600" width="8.85546875" style="43" customWidth="1"/>
    <col min="14601" max="14601" width="37.7109375" style="43" customWidth="1"/>
    <col min="14602" max="14848" width="9.140625" style="43"/>
    <col min="14849" max="14850" width="10.7109375" style="43" customWidth="1"/>
    <col min="14851" max="14851" width="43.7109375" style="43" customWidth="1"/>
    <col min="14852" max="14852" width="11.85546875" style="43" customWidth="1"/>
    <col min="14853" max="14853" width="9.7109375" style="43" customWidth="1"/>
    <col min="14854" max="14854" width="13.42578125" style="43" customWidth="1"/>
    <col min="14855" max="14855" width="12.7109375" style="43" customWidth="1"/>
    <col min="14856" max="14856" width="8.85546875" style="43" customWidth="1"/>
    <col min="14857" max="14857" width="37.7109375" style="43" customWidth="1"/>
    <col min="14858" max="15104" width="9.140625" style="43"/>
    <col min="15105" max="15106" width="10.7109375" style="43" customWidth="1"/>
    <col min="15107" max="15107" width="43.7109375" style="43" customWidth="1"/>
    <col min="15108" max="15108" width="11.85546875" style="43" customWidth="1"/>
    <col min="15109" max="15109" width="9.7109375" style="43" customWidth="1"/>
    <col min="15110" max="15110" width="13.42578125" style="43" customWidth="1"/>
    <col min="15111" max="15111" width="12.7109375" style="43" customWidth="1"/>
    <col min="15112" max="15112" width="8.85546875" style="43" customWidth="1"/>
    <col min="15113" max="15113" width="37.7109375" style="43" customWidth="1"/>
    <col min="15114" max="15360" width="9.140625" style="43"/>
    <col min="15361" max="15362" width="10.7109375" style="43" customWidth="1"/>
    <col min="15363" max="15363" width="43.7109375" style="43" customWidth="1"/>
    <col min="15364" max="15364" width="11.85546875" style="43" customWidth="1"/>
    <col min="15365" max="15365" width="9.7109375" style="43" customWidth="1"/>
    <col min="15366" max="15366" width="13.42578125" style="43" customWidth="1"/>
    <col min="15367" max="15367" width="12.7109375" style="43" customWidth="1"/>
    <col min="15368" max="15368" width="8.85546875" style="43" customWidth="1"/>
    <col min="15369" max="15369" width="37.7109375" style="43" customWidth="1"/>
    <col min="15370" max="15616" width="9.140625" style="43"/>
    <col min="15617" max="15618" width="10.7109375" style="43" customWidth="1"/>
    <col min="15619" max="15619" width="43.7109375" style="43" customWidth="1"/>
    <col min="15620" max="15620" width="11.85546875" style="43" customWidth="1"/>
    <col min="15621" max="15621" width="9.7109375" style="43" customWidth="1"/>
    <col min="15622" max="15622" width="13.42578125" style="43" customWidth="1"/>
    <col min="15623" max="15623" width="12.7109375" style="43" customWidth="1"/>
    <col min="15624" max="15624" width="8.85546875" style="43" customWidth="1"/>
    <col min="15625" max="15625" width="37.7109375" style="43" customWidth="1"/>
    <col min="15626" max="15872" width="9.140625" style="43"/>
    <col min="15873" max="15874" width="10.7109375" style="43" customWidth="1"/>
    <col min="15875" max="15875" width="43.7109375" style="43" customWidth="1"/>
    <col min="15876" max="15876" width="11.85546875" style="43" customWidth="1"/>
    <col min="15877" max="15877" width="9.7109375" style="43" customWidth="1"/>
    <col min="15878" max="15878" width="13.42578125" style="43" customWidth="1"/>
    <col min="15879" max="15879" width="12.7109375" style="43" customWidth="1"/>
    <col min="15880" max="15880" width="8.85546875" style="43" customWidth="1"/>
    <col min="15881" max="15881" width="37.7109375" style="43" customWidth="1"/>
    <col min="15882" max="16128" width="9.140625" style="43"/>
    <col min="16129" max="16130" width="10.7109375" style="43" customWidth="1"/>
    <col min="16131" max="16131" width="43.7109375" style="43" customWidth="1"/>
    <col min="16132" max="16132" width="11.85546875" style="43" customWidth="1"/>
    <col min="16133" max="16133" width="9.7109375" style="43" customWidth="1"/>
    <col min="16134" max="16134" width="13.42578125" style="43" customWidth="1"/>
    <col min="16135" max="16135" width="12.7109375" style="43" customWidth="1"/>
    <col min="16136" max="16136" width="8.85546875" style="43" customWidth="1"/>
    <col min="16137" max="16137" width="37.7109375" style="43" customWidth="1"/>
    <col min="16138" max="16384" width="9.140625" style="43"/>
  </cols>
  <sheetData>
    <row r="1" spans="1:10" ht="20.100000000000001" customHeight="1" x14ac:dyDescent="0.25">
      <c r="B1" s="72" t="s">
        <v>386</v>
      </c>
      <c r="C1" s="76" t="s">
        <v>387</v>
      </c>
    </row>
    <row r="2" spans="1:10" s="67" customFormat="1" ht="15" customHeight="1" x14ac:dyDescent="0.25">
      <c r="B2" s="69" t="s">
        <v>388</v>
      </c>
      <c r="C2" s="68" t="s">
        <v>389</v>
      </c>
      <c r="E2" s="71"/>
      <c r="F2" s="77"/>
      <c r="G2" s="70"/>
      <c r="H2" s="78"/>
      <c r="I2" s="78"/>
    </row>
    <row r="3" spans="1:10" s="67" customFormat="1" ht="15" customHeight="1" x14ac:dyDescent="0.25">
      <c r="B3" s="69" t="s">
        <v>390</v>
      </c>
      <c r="C3" s="68" t="s">
        <v>391</v>
      </c>
      <c r="D3" s="73"/>
      <c r="E3" s="71"/>
      <c r="H3" s="78"/>
      <c r="I3" s="78"/>
    </row>
    <row r="4" spans="1:10" s="67" customFormat="1" ht="15" customHeight="1" x14ac:dyDescent="0.25">
      <c r="B4" s="79" t="s">
        <v>392</v>
      </c>
      <c r="C4" s="80" t="s">
        <v>393</v>
      </c>
      <c r="D4" s="73"/>
      <c r="E4" s="71"/>
      <c r="F4" s="79"/>
      <c r="G4" s="80"/>
      <c r="H4" s="78"/>
      <c r="I4" s="78"/>
    </row>
    <row r="5" spans="1:10" s="67" customFormat="1" ht="15" customHeight="1" x14ac:dyDescent="0.25">
      <c r="B5" s="69" t="s">
        <v>134</v>
      </c>
      <c r="C5" s="68" t="s">
        <v>394</v>
      </c>
      <c r="D5" s="73"/>
      <c r="E5" s="71"/>
      <c r="F5" s="77"/>
      <c r="G5" s="70"/>
      <c r="H5" s="78"/>
      <c r="I5" s="78"/>
    </row>
    <row r="6" spans="1:10" s="67" customFormat="1" ht="20.100000000000001" customHeight="1" x14ac:dyDescent="0.25">
      <c r="B6" s="69" t="s">
        <v>133</v>
      </c>
      <c r="C6" s="68" t="s">
        <v>132</v>
      </c>
      <c r="D6" s="265" t="s">
        <v>395</v>
      </c>
      <c r="E6" s="265"/>
      <c r="F6" s="265"/>
      <c r="G6" s="265"/>
      <c r="H6" s="265"/>
      <c r="I6" s="265"/>
    </row>
    <row r="7" spans="1:10" s="81" customFormat="1" ht="32.1" customHeight="1" thickBot="1" x14ac:dyDescent="0.3">
      <c r="B7" s="82" t="s">
        <v>130</v>
      </c>
      <c r="C7" s="82" t="s">
        <v>129</v>
      </c>
      <c r="D7" s="83" t="s">
        <v>128</v>
      </c>
      <c r="E7" s="82" t="s">
        <v>127</v>
      </c>
      <c r="F7" s="84" t="s">
        <v>126</v>
      </c>
      <c r="G7" s="85" t="s">
        <v>125</v>
      </c>
      <c r="H7" s="85" t="s">
        <v>124</v>
      </c>
      <c r="I7" s="86"/>
    </row>
    <row r="8" spans="1:10" s="87" customFormat="1" ht="9.9499999999999993" customHeight="1" x14ac:dyDescent="0.25">
      <c r="B8" s="88"/>
      <c r="C8" s="88"/>
      <c r="D8" s="89"/>
      <c r="E8" s="88"/>
      <c r="F8" s="90"/>
      <c r="G8" s="91"/>
      <c r="H8" s="92"/>
      <c r="I8" s="92"/>
      <c r="J8" s="56"/>
    </row>
    <row r="9" spans="1:10" x14ac:dyDescent="0.25">
      <c r="D9" s="53" t="s">
        <v>396</v>
      </c>
      <c r="G9" s="49" t="s">
        <v>397</v>
      </c>
      <c r="H9" s="93">
        <f>SUM(H12:H20)</f>
        <v>0</v>
      </c>
      <c r="I9" s="93"/>
    </row>
    <row r="10" spans="1:10" x14ac:dyDescent="0.25">
      <c r="D10" s="53"/>
      <c r="G10" s="49"/>
      <c r="H10" s="93"/>
      <c r="I10" s="93"/>
    </row>
    <row r="11" spans="1:10" x14ac:dyDescent="0.25">
      <c r="D11" s="53" t="s">
        <v>398</v>
      </c>
    </row>
    <row r="12" spans="1:10" x14ac:dyDescent="0.2">
      <c r="A12" s="94"/>
      <c r="B12" s="95" t="s">
        <v>399</v>
      </c>
      <c r="C12" s="43"/>
      <c r="D12" s="96" t="s">
        <v>400</v>
      </c>
      <c r="E12" s="97" t="s">
        <v>401</v>
      </c>
      <c r="F12" s="98">
        <v>0.36499999999999999</v>
      </c>
      <c r="G12" s="99"/>
      <c r="H12" s="100">
        <f>F12*G12</f>
        <v>0</v>
      </c>
    </row>
    <row r="13" spans="1:10" x14ac:dyDescent="0.2">
      <c r="B13" s="95" t="s">
        <v>402</v>
      </c>
      <c r="C13" s="43"/>
      <c r="D13" s="96" t="s">
        <v>403</v>
      </c>
      <c r="E13" s="97" t="s">
        <v>401</v>
      </c>
      <c r="F13" s="98">
        <v>0.33400000000000002</v>
      </c>
      <c r="G13" s="99"/>
      <c r="H13" s="100">
        <f>F13*G13</f>
        <v>0</v>
      </c>
    </row>
    <row r="15" spans="1:10" x14ac:dyDescent="0.25">
      <c r="G15" s="55"/>
      <c r="H15" s="101"/>
      <c r="I15" s="101"/>
    </row>
    <row r="16" spans="1:10" x14ac:dyDescent="0.25">
      <c r="D16" s="53" t="s">
        <v>404</v>
      </c>
      <c r="G16" s="55"/>
      <c r="H16" s="101"/>
      <c r="I16" s="101"/>
    </row>
    <row r="17" spans="2:11" ht="51" x14ac:dyDescent="0.25">
      <c r="B17" s="48" t="s">
        <v>399</v>
      </c>
      <c r="D17" s="102" t="s">
        <v>405</v>
      </c>
      <c r="E17" s="103" t="s">
        <v>103</v>
      </c>
      <c r="F17" s="77">
        <v>1</v>
      </c>
      <c r="G17" s="55"/>
      <c r="H17" s="101">
        <f>ROUND(F17*G17,2)</f>
        <v>0</v>
      </c>
      <c r="I17" s="101"/>
    </row>
    <row r="18" spans="2:11" ht="140.25" x14ac:dyDescent="0.25">
      <c r="B18" s="48" t="s">
        <v>402</v>
      </c>
      <c r="D18" s="102" t="s">
        <v>406</v>
      </c>
      <c r="E18" s="48" t="s">
        <v>38</v>
      </c>
      <c r="F18" s="77">
        <v>50</v>
      </c>
      <c r="G18" s="55"/>
      <c r="H18" s="101">
        <f>ROUND(F18*G18,2)</f>
        <v>0</v>
      </c>
      <c r="I18" s="101"/>
    </row>
    <row r="19" spans="2:11" ht="39.75" customHeight="1" x14ac:dyDescent="0.25">
      <c r="B19" s="48" t="s">
        <v>407</v>
      </c>
      <c r="D19" s="102" t="s">
        <v>408</v>
      </c>
      <c r="E19" s="48" t="s">
        <v>38</v>
      </c>
      <c r="F19" s="77">
        <v>9</v>
      </c>
      <c r="G19" s="55"/>
      <c r="H19" s="101">
        <f>ROUND(F19*G19,2)</f>
        <v>0</v>
      </c>
      <c r="I19" s="101"/>
    </row>
    <row r="20" spans="2:11" ht="76.5" x14ac:dyDescent="0.25">
      <c r="B20" s="48" t="s">
        <v>409</v>
      </c>
      <c r="D20" s="102" t="s">
        <v>410</v>
      </c>
      <c r="E20" s="48" t="s">
        <v>34</v>
      </c>
      <c r="F20" s="77">
        <v>1</v>
      </c>
      <c r="G20" s="55"/>
      <c r="H20" s="101">
        <f>ROUND(F20*G20,2)</f>
        <v>0</v>
      </c>
      <c r="I20" s="101"/>
    </row>
    <row r="22" spans="2:11" x14ac:dyDescent="0.25">
      <c r="D22" s="53" t="s">
        <v>411</v>
      </c>
      <c r="G22" s="49" t="s">
        <v>412</v>
      </c>
      <c r="H22" s="93">
        <f>+SUM(H23:H39)</f>
        <v>0</v>
      </c>
      <c r="I22" s="93"/>
    </row>
    <row r="23" spans="2:11" x14ac:dyDescent="0.25">
      <c r="D23" s="53"/>
      <c r="G23" s="49"/>
      <c r="H23" s="93"/>
      <c r="I23" s="93"/>
    </row>
    <row r="24" spans="2:11" x14ac:dyDescent="0.25">
      <c r="D24" s="53" t="s">
        <v>413</v>
      </c>
    </row>
    <row r="25" spans="2:11" x14ac:dyDescent="0.25">
      <c r="D25" s="53"/>
    </row>
    <row r="26" spans="2:11" ht="51" x14ac:dyDescent="0.25">
      <c r="B26" s="48" t="s">
        <v>399</v>
      </c>
      <c r="D26" s="102" t="s">
        <v>414</v>
      </c>
      <c r="E26" s="103" t="s">
        <v>103</v>
      </c>
      <c r="F26" s="77">
        <v>9</v>
      </c>
      <c r="H26" s="78">
        <f t="shared" ref="H26:H40" si="0">ROUND(F26*G26,2)</f>
        <v>0</v>
      </c>
    </row>
    <row r="27" spans="2:11" ht="38.25" x14ac:dyDescent="0.25">
      <c r="B27" s="48" t="s">
        <v>402</v>
      </c>
      <c r="D27" s="102" t="s">
        <v>415</v>
      </c>
      <c r="E27" s="103" t="s">
        <v>103</v>
      </c>
      <c r="F27" s="77">
        <v>1</v>
      </c>
      <c r="H27" s="78">
        <f t="shared" si="0"/>
        <v>0</v>
      </c>
    </row>
    <row r="28" spans="2:11" ht="63.75" x14ac:dyDescent="0.25">
      <c r="B28" s="48" t="s">
        <v>407</v>
      </c>
      <c r="D28" s="102" t="s">
        <v>416</v>
      </c>
      <c r="E28" s="103" t="s">
        <v>103</v>
      </c>
      <c r="F28" s="77">
        <v>1</v>
      </c>
      <c r="H28" s="78">
        <f t="shared" si="0"/>
        <v>0</v>
      </c>
    </row>
    <row r="29" spans="2:11" ht="63.75" x14ac:dyDescent="0.25">
      <c r="B29" s="48" t="s">
        <v>409</v>
      </c>
      <c r="D29" s="102" t="s">
        <v>417</v>
      </c>
      <c r="E29" s="103" t="s">
        <v>103</v>
      </c>
      <c r="F29" s="77">
        <v>7</v>
      </c>
      <c r="H29" s="78">
        <f t="shared" si="0"/>
        <v>0</v>
      </c>
    </row>
    <row r="30" spans="2:11" ht="25.5" x14ac:dyDescent="0.25">
      <c r="B30" s="48" t="s">
        <v>409</v>
      </c>
      <c r="D30" s="102" t="s">
        <v>418</v>
      </c>
      <c r="E30" s="103" t="s">
        <v>103</v>
      </c>
      <c r="F30" s="77">
        <v>1</v>
      </c>
      <c r="H30" s="78">
        <f>ROUND(F30*G30,2)</f>
        <v>0</v>
      </c>
    </row>
    <row r="31" spans="2:11" ht="353.25" customHeight="1" x14ac:dyDescent="0.25">
      <c r="B31" s="48" t="s">
        <v>419</v>
      </c>
      <c r="D31" s="104" t="s">
        <v>420</v>
      </c>
      <c r="E31" s="103" t="s">
        <v>34</v>
      </c>
      <c r="F31" s="77">
        <v>7</v>
      </c>
      <c r="H31" s="78">
        <f t="shared" si="0"/>
        <v>0</v>
      </c>
      <c r="K31" s="105"/>
    </row>
    <row r="32" spans="2:11" ht="353.25" customHeight="1" x14ac:dyDescent="0.25">
      <c r="B32" s="48" t="s">
        <v>421</v>
      </c>
      <c r="D32" s="104" t="s">
        <v>422</v>
      </c>
      <c r="E32" s="103" t="s">
        <v>34</v>
      </c>
      <c r="F32" s="77">
        <v>1</v>
      </c>
      <c r="H32" s="78">
        <f t="shared" si="0"/>
        <v>0</v>
      </c>
      <c r="K32" s="105"/>
    </row>
    <row r="33" spans="2:14" ht="27" customHeight="1" x14ac:dyDescent="0.25">
      <c r="B33" s="48" t="s">
        <v>423</v>
      </c>
      <c r="D33" s="102" t="s">
        <v>424</v>
      </c>
      <c r="E33" s="103" t="s">
        <v>253</v>
      </c>
      <c r="F33" s="77">
        <v>380</v>
      </c>
      <c r="H33" s="78">
        <f t="shared" si="0"/>
        <v>0</v>
      </c>
    </row>
    <row r="34" spans="2:14" ht="63.75" x14ac:dyDescent="0.25">
      <c r="B34" s="48" t="s">
        <v>425</v>
      </c>
      <c r="D34" s="106" t="s">
        <v>426</v>
      </c>
      <c r="E34" s="103" t="s">
        <v>427</v>
      </c>
      <c r="F34" s="77">
        <v>1</v>
      </c>
      <c r="H34" s="78">
        <f t="shared" si="0"/>
        <v>0</v>
      </c>
    </row>
    <row r="35" spans="2:14" ht="38.25" x14ac:dyDescent="0.25">
      <c r="B35" s="48" t="s">
        <v>425</v>
      </c>
      <c r="D35" s="102" t="s">
        <v>428</v>
      </c>
      <c r="E35" s="103" t="s">
        <v>34</v>
      </c>
      <c r="F35" s="77">
        <v>16</v>
      </c>
      <c r="H35" s="78">
        <f t="shared" si="0"/>
        <v>0</v>
      </c>
    </row>
    <row r="36" spans="2:14" ht="25.5" x14ac:dyDescent="0.25">
      <c r="B36" s="48" t="s">
        <v>429</v>
      </c>
      <c r="D36" s="102" t="s">
        <v>430</v>
      </c>
      <c r="E36" s="103" t="s">
        <v>34</v>
      </c>
      <c r="F36" s="77">
        <v>17</v>
      </c>
      <c r="H36" s="78">
        <f t="shared" si="0"/>
        <v>0</v>
      </c>
    </row>
    <row r="37" spans="2:14" ht="51" x14ac:dyDescent="0.25">
      <c r="B37" s="48" t="s">
        <v>16</v>
      </c>
      <c r="D37" s="102" t="s">
        <v>431</v>
      </c>
      <c r="E37" s="103" t="s">
        <v>34</v>
      </c>
      <c r="F37" s="77">
        <v>8</v>
      </c>
      <c r="H37" s="78">
        <f t="shared" si="0"/>
        <v>0</v>
      </c>
    </row>
    <row r="38" spans="2:14" ht="25.5" x14ac:dyDescent="0.25">
      <c r="B38" s="48" t="s">
        <v>432</v>
      </c>
      <c r="D38" s="102" t="s">
        <v>433</v>
      </c>
      <c r="E38" s="103" t="s">
        <v>34</v>
      </c>
      <c r="F38" s="77">
        <v>21</v>
      </c>
      <c r="G38" s="55"/>
      <c r="H38" s="101">
        <f t="shared" si="0"/>
        <v>0</v>
      </c>
      <c r="I38" s="101"/>
    </row>
    <row r="39" spans="2:14" x14ac:dyDescent="0.25">
      <c r="B39" s="48" t="s">
        <v>434</v>
      </c>
      <c r="D39" s="102" t="s">
        <v>435</v>
      </c>
      <c r="E39" s="103" t="s">
        <v>34</v>
      </c>
      <c r="F39" s="77">
        <v>8</v>
      </c>
      <c r="G39" s="55"/>
      <c r="H39" s="101">
        <f t="shared" si="0"/>
        <v>0</v>
      </c>
      <c r="I39" s="101"/>
    </row>
    <row r="40" spans="2:14" ht="63.75" x14ac:dyDescent="0.25">
      <c r="B40" s="48" t="s">
        <v>436</v>
      </c>
      <c r="D40" s="102" t="s">
        <v>437</v>
      </c>
      <c r="E40" s="103" t="s">
        <v>438</v>
      </c>
      <c r="F40" s="77">
        <v>1</v>
      </c>
      <c r="G40" s="55"/>
      <c r="H40" s="101">
        <f t="shared" si="0"/>
        <v>0</v>
      </c>
      <c r="I40" s="101"/>
      <c r="N40" s="94"/>
    </row>
    <row r="41" spans="2:14" x14ac:dyDescent="0.25">
      <c r="G41" s="55"/>
      <c r="H41" s="101"/>
    </row>
    <row r="42" spans="2:14" x14ac:dyDescent="0.25">
      <c r="G42" s="55"/>
      <c r="H42" s="101"/>
    </row>
    <row r="43" spans="2:14" x14ac:dyDescent="0.25">
      <c r="D43" s="53" t="s">
        <v>439</v>
      </c>
      <c r="G43" s="49" t="s">
        <v>440</v>
      </c>
      <c r="H43" s="93">
        <f>+SUM(H44:H57)</f>
        <v>0</v>
      </c>
      <c r="I43" s="93"/>
    </row>
    <row r="44" spans="2:14" x14ac:dyDescent="0.25">
      <c r="D44" s="53"/>
      <c r="G44" s="49"/>
      <c r="H44" s="93"/>
      <c r="I44" s="93"/>
    </row>
    <row r="45" spans="2:14" ht="25.5" x14ac:dyDescent="0.25">
      <c r="D45" s="53" t="s">
        <v>441</v>
      </c>
    </row>
    <row r="46" spans="2:14" x14ac:dyDescent="0.25">
      <c r="B46" s="48" t="s">
        <v>399</v>
      </c>
      <c r="D46" s="102" t="s">
        <v>787</v>
      </c>
      <c r="E46" s="48" t="s">
        <v>277</v>
      </c>
      <c r="F46" s="77">
        <v>5</v>
      </c>
      <c r="H46" s="78">
        <f t="shared" ref="H46:H51" si="1">ROUND(F46*G46,2)</f>
        <v>0</v>
      </c>
    </row>
    <row r="47" spans="2:14" ht="25.5" x14ac:dyDescent="0.25">
      <c r="B47" s="48" t="s">
        <v>402</v>
      </c>
      <c r="D47" s="102" t="s">
        <v>442</v>
      </c>
      <c r="E47" s="103" t="s">
        <v>288</v>
      </c>
      <c r="F47" s="77">
        <v>0.2</v>
      </c>
      <c r="H47" s="78">
        <f t="shared" si="1"/>
        <v>0</v>
      </c>
    </row>
    <row r="48" spans="2:14" x14ac:dyDescent="0.25">
      <c r="B48" s="48" t="s">
        <v>407</v>
      </c>
      <c r="D48" s="102" t="s">
        <v>443</v>
      </c>
      <c r="E48" s="103" t="s">
        <v>81</v>
      </c>
      <c r="F48" s="77">
        <v>1</v>
      </c>
      <c r="H48" s="78">
        <f t="shared" si="1"/>
        <v>0</v>
      </c>
    </row>
    <row r="49" spans="1:10" ht="51" x14ac:dyDescent="0.25">
      <c r="B49" s="48" t="s">
        <v>409</v>
      </c>
      <c r="D49" s="102" t="s">
        <v>444</v>
      </c>
      <c r="E49" s="103" t="s">
        <v>81</v>
      </c>
      <c r="F49" s="77">
        <v>1</v>
      </c>
      <c r="H49" s="78">
        <f>ROUND(F49*G49,2)</f>
        <v>0</v>
      </c>
    </row>
    <row r="50" spans="1:10" ht="25.5" x14ac:dyDescent="0.25">
      <c r="B50" s="48" t="s">
        <v>419</v>
      </c>
      <c r="D50" s="44" t="s">
        <v>279</v>
      </c>
      <c r="E50" s="103" t="s">
        <v>81</v>
      </c>
      <c r="F50" s="77">
        <v>1</v>
      </c>
      <c r="H50" s="78">
        <f t="shared" si="1"/>
        <v>0</v>
      </c>
    </row>
    <row r="51" spans="1:10" ht="25.5" x14ac:dyDescent="0.25">
      <c r="B51" s="48" t="s">
        <v>421</v>
      </c>
      <c r="D51" s="44" t="s">
        <v>281</v>
      </c>
      <c r="E51" s="103" t="s">
        <v>81</v>
      </c>
      <c r="F51" s="77">
        <v>1</v>
      </c>
      <c r="H51" s="78">
        <f t="shared" si="1"/>
        <v>0</v>
      </c>
    </row>
    <row r="52" spans="1:10" x14ac:dyDescent="0.25">
      <c r="E52" s="103"/>
    </row>
    <row r="53" spans="1:10" x14ac:dyDescent="0.25">
      <c r="E53" s="103"/>
    </row>
    <row r="54" spans="1:10" x14ac:dyDescent="0.25">
      <c r="E54" s="103"/>
    </row>
    <row r="55" spans="1:10" x14ac:dyDescent="0.25">
      <c r="E55" s="103"/>
    </row>
    <row r="56" spans="1:10" ht="15.75" x14ac:dyDescent="0.25">
      <c r="D56" s="107" t="s">
        <v>445</v>
      </c>
      <c r="E56" s="103"/>
    </row>
    <row r="58" spans="1:10" ht="17.45" customHeight="1" x14ac:dyDescent="0.25">
      <c r="D58" s="108" t="str">
        <f>D9</f>
        <v>1 GRADBENA DELA</v>
      </c>
      <c r="E58" s="50">
        <f>H9</f>
        <v>0</v>
      </c>
    </row>
    <row r="59" spans="1:10" ht="17.45" customHeight="1" x14ac:dyDescent="0.25">
      <c r="D59" s="108" t="str">
        <f>D22</f>
        <v>2 MONTAŽNA DELA</v>
      </c>
      <c r="E59" s="50">
        <f>H22</f>
        <v>0</v>
      </c>
    </row>
    <row r="60" spans="1:10" ht="17.45" customHeight="1" x14ac:dyDescent="0.25">
      <c r="D60" s="51" t="str">
        <f>D43</f>
        <v>3 OSTALE STORITVE</v>
      </c>
      <c r="E60" s="50">
        <f>H43</f>
        <v>0</v>
      </c>
    </row>
    <row r="61" spans="1:10" ht="17.45" customHeight="1" thickBot="1" x14ac:dyDescent="0.3">
      <c r="B61" s="103"/>
      <c r="D61" s="109" t="s">
        <v>446</v>
      </c>
      <c r="E61" s="110">
        <f>3/100*SUM(E58:E60)</f>
        <v>0</v>
      </c>
    </row>
    <row r="62" spans="1:10" s="78" customFormat="1" ht="17.45" customHeight="1" x14ac:dyDescent="0.25">
      <c r="A62" s="43"/>
      <c r="B62" s="103"/>
      <c r="C62" s="48"/>
      <c r="D62" s="51" t="s">
        <v>30</v>
      </c>
      <c r="E62" s="50">
        <f>+SUM(E58:E61)</f>
        <v>0</v>
      </c>
      <c r="F62" s="77"/>
      <c r="G62" s="46"/>
      <c r="J62" s="43"/>
    </row>
    <row r="63" spans="1:10" s="78" customFormat="1" ht="17.45" customHeight="1" x14ac:dyDescent="0.25">
      <c r="A63" s="43"/>
      <c r="B63" s="48"/>
      <c r="C63" s="48"/>
      <c r="D63" s="44"/>
      <c r="E63" s="48"/>
      <c r="F63" s="77"/>
      <c r="G63" s="49"/>
      <c r="J63" s="43"/>
    </row>
    <row r="64" spans="1:10" s="78" customFormat="1" ht="17.45" customHeight="1" x14ac:dyDescent="0.25">
      <c r="A64" s="43"/>
      <c r="B64" s="48"/>
      <c r="C64" s="48"/>
      <c r="D64" s="44"/>
      <c r="E64" s="48"/>
      <c r="F64" s="77"/>
      <c r="G64" s="46"/>
      <c r="J64" s="43"/>
    </row>
    <row r="66" spans="1:10" s="78" customFormat="1" ht="17.45" customHeight="1" x14ac:dyDescent="0.25">
      <c r="A66" s="43"/>
      <c r="B66" s="48"/>
      <c r="C66" s="48"/>
      <c r="D66" s="44"/>
      <c r="E66" s="48"/>
      <c r="F66" s="77"/>
      <c r="G66" s="46"/>
      <c r="J66" s="43"/>
    </row>
  </sheetData>
  <mergeCells count="1">
    <mergeCell ref="D6:I6"/>
  </mergeCells>
  <pageMargins left="0.59055118110236204" right="0.39370078740157499" top="0.78740157480314998" bottom="0.39370078740157499" header="0" footer="0.196850393700787"/>
  <pageSetup paperSize="9" scale="81" fitToHeight="50" orientation="portrait" r:id="rId1"/>
  <headerFooter>
    <oddFooter>&amp;CStran &amp;P od &amp;N</oddFooter>
  </headerFooter>
  <rowBreaks count="1" manualBreakCount="1">
    <brk id="37" min="1" max="7" man="1"/>
  </rowBreaks>
  <colBreaks count="1" manualBreakCount="1">
    <brk id="8" max="5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44"/>
  <sheetViews>
    <sheetView view="pageBreakPreview" topLeftCell="A10" zoomScale="85" zoomScaleNormal="85" zoomScaleSheetLayoutView="85" workbookViewId="0">
      <selection activeCell="A8" sqref="A8:XFD10"/>
    </sheetView>
  </sheetViews>
  <sheetFormatPr defaultRowHeight="12.75" x14ac:dyDescent="0.2"/>
  <cols>
    <col min="1" max="1" width="8.140625" style="94" bestFit="1" customWidth="1"/>
    <col min="2" max="2" width="50.7109375" style="111" customWidth="1"/>
    <col min="3" max="3" width="5" style="112" bestFit="1" customWidth="1"/>
    <col min="4" max="4" width="9.42578125" style="111" customWidth="1"/>
    <col min="5" max="5" width="8.42578125" style="124" customWidth="1"/>
    <col min="6" max="6" width="17.140625" style="124" customWidth="1"/>
    <col min="7" max="252" width="9.140625" style="116"/>
    <col min="253" max="253" width="8.140625" style="116" bestFit="1" customWidth="1"/>
    <col min="254" max="254" width="50.7109375" style="116" customWidth="1"/>
    <col min="255" max="255" width="5" style="116" bestFit="1" customWidth="1"/>
    <col min="256" max="256" width="9.42578125" style="116" customWidth="1"/>
    <col min="257" max="257" width="8.42578125" style="116" customWidth="1"/>
    <col min="258" max="258" width="17.140625" style="116" customWidth="1"/>
    <col min="259" max="259" width="10.7109375" style="116" customWidth="1"/>
    <col min="260" max="508" width="9.140625" style="116"/>
    <col min="509" max="509" width="8.140625" style="116" bestFit="1" customWidth="1"/>
    <col min="510" max="510" width="50.7109375" style="116" customWidth="1"/>
    <col min="511" max="511" width="5" style="116" bestFit="1" customWidth="1"/>
    <col min="512" max="512" width="9.42578125" style="116" customWidth="1"/>
    <col min="513" max="513" width="8.42578125" style="116" customWidth="1"/>
    <col min="514" max="514" width="17.140625" style="116" customWidth="1"/>
    <col min="515" max="515" width="10.7109375" style="116" customWidth="1"/>
    <col min="516" max="764" width="9.140625" style="116"/>
    <col min="765" max="765" width="8.140625" style="116" bestFit="1" customWidth="1"/>
    <col min="766" max="766" width="50.7109375" style="116" customWidth="1"/>
    <col min="767" max="767" width="5" style="116" bestFit="1" customWidth="1"/>
    <col min="768" max="768" width="9.42578125" style="116" customWidth="1"/>
    <col min="769" max="769" width="8.42578125" style="116" customWidth="1"/>
    <col min="770" max="770" width="17.140625" style="116" customWidth="1"/>
    <col min="771" max="771" width="10.7109375" style="116" customWidth="1"/>
    <col min="772" max="1020" width="9.140625" style="116"/>
    <col min="1021" max="1021" width="8.140625" style="116" bestFit="1" customWidth="1"/>
    <col min="1022" max="1022" width="50.7109375" style="116" customWidth="1"/>
    <col min="1023" max="1023" width="5" style="116" bestFit="1" customWidth="1"/>
    <col min="1024" max="1024" width="9.42578125" style="116" customWidth="1"/>
    <col min="1025" max="1025" width="8.42578125" style="116" customWidth="1"/>
    <col min="1026" max="1026" width="17.140625" style="116" customWidth="1"/>
    <col min="1027" max="1027" width="10.7109375" style="116" customWidth="1"/>
    <col min="1028" max="1276" width="9.140625" style="116"/>
    <col min="1277" max="1277" width="8.140625" style="116" bestFit="1" customWidth="1"/>
    <col min="1278" max="1278" width="50.7109375" style="116" customWidth="1"/>
    <col min="1279" max="1279" width="5" style="116" bestFit="1" customWidth="1"/>
    <col min="1280" max="1280" width="9.42578125" style="116" customWidth="1"/>
    <col min="1281" max="1281" width="8.42578125" style="116" customWidth="1"/>
    <col min="1282" max="1282" width="17.140625" style="116" customWidth="1"/>
    <col min="1283" max="1283" width="10.7109375" style="116" customWidth="1"/>
    <col min="1284" max="1532" width="9.140625" style="116"/>
    <col min="1533" max="1533" width="8.140625" style="116" bestFit="1" customWidth="1"/>
    <col min="1534" max="1534" width="50.7109375" style="116" customWidth="1"/>
    <col min="1535" max="1535" width="5" style="116" bestFit="1" customWidth="1"/>
    <col min="1536" max="1536" width="9.42578125" style="116" customWidth="1"/>
    <col min="1537" max="1537" width="8.42578125" style="116" customWidth="1"/>
    <col min="1538" max="1538" width="17.140625" style="116" customWidth="1"/>
    <col min="1539" max="1539" width="10.7109375" style="116" customWidth="1"/>
    <col min="1540" max="1788" width="9.140625" style="116"/>
    <col min="1789" max="1789" width="8.140625" style="116" bestFit="1" customWidth="1"/>
    <col min="1790" max="1790" width="50.7109375" style="116" customWidth="1"/>
    <col min="1791" max="1791" width="5" style="116" bestFit="1" customWidth="1"/>
    <col min="1792" max="1792" width="9.42578125" style="116" customWidth="1"/>
    <col min="1793" max="1793" width="8.42578125" style="116" customWidth="1"/>
    <col min="1794" max="1794" width="17.140625" style="116" customWidth="1"/>
    <col min="1795" max="1795" width="10.7109375" style="116" customWidth="1"/>
    <col min="1796" max="2044" width="9.140625" style="116"/>
    <col min="2045" max="2045" width="8.140625" style="116" bestFit="1" customWidth="1"/>
    <col min="2046" max="2046" width="50.7109375" style="116" customWidth="1"/>
    <col min="2047" max="2047" width="5" style="116" bestFit="1" customWidth="1"/>
    <col min="2048" max="2048" width="9.42578125" style="116" customWidth="1"/>
    <col min="2049" max="2049" width="8.42578125" style="116" customWidth="1"/>
    <col min="2050" max="2050" width="17.140625" style="116" customWidth="1"/>
    <col min="2051" max="2051" width="10.7109375" style="116" customWidth="1"/>
    <col min="2052" max="2300" width="9.140625" style="116"/>
    <col min="2301" max="2301" width="8.140625" style="116" bestFit="1" customWidth="1"/>
    <col min="2302" max="2302" width="50.7109375" style="116" customWidth="1"/>
    <col min="2303" max="2303" width="5" style="116" bestFit="1" customWidth="1"/>
    <col min="2304" max="2304" width="9.42578125" style="116" customWidth="1"/>
    <col min="2305" max="2305" width="8.42578125" style="116" customWidth="1"/>
    <col min="2306" max="2306" width="17.140625" style="116" customWidth="1"/>
    <col min="2307" max="2307" width="10.7109375" style="116" customWidth="1"/>
    <col min="2308" max="2556" width="9.140625" style="116"/>
    <col min="2557" max="2557" width="8.140625" style="116" bestFit="1" customWidth="1"/>
    <col min="2558" max="2558" width="50.7109375" style="116" customWidth="1"/>
    <col min="2559" max="2559" width="5" style="116" bestFit="1" customWidth="1"/>
    <col min="2560" max="2560" width="9.42578125" style="116" customWidth="1"/>
    <col min="2561" max="2561" width="8.42578125" style="116" customWidth="1"/>
    <col min="2562" max="2562" width="17.140625" style="116" customWidth="1"/>
    <col min="2563" max="2563" width="10.7109375" style="116" customWidth="1"/>
    <col min="2564" max="2812" width="9.140625" style="116"/>
    <col min="2813" max="2813" width="8.140625" style="116" bestFit="1" customWidth="1"/>
    <col min="2814" max="2814" width="50.7109375" style="116" customWidth="1"/>
    <col min="2815" max="2815" width="5" style="116" bestFit="1" customWidth="1"/>
    <col min="2816" max="2816" width="9.42578125" style="116" customWidth="1"/>
    <col min="2817" max="2817" width="8.42578125" style="116" customWidth="1"/>
    <col min="2818" max="2818" width="17.140625" style="116" customWidth="1"/>
    <col min="2819" max="2819" width="10.7109375" style="116" customWidth="1"/>
    <col min="2820" max="3068" width="9.140625" style="116"/>
    <col min="3069" max="3069" width="8.140625" style="116" bestFit="1" customWidth="1"/>
    <col min="3070" max="3070" width="50.7109375" style="116" customWidth="1"/>
    <col min="3071" max="3071" width="5" style="116" bestFit="1" customWidth="1"/>
    <col min="3072" max="3072" width="9.42578125" style="116" customWidth="1"/>
    <col min="3073" max="3073" width="8.42578125" style="116" customWidth="1"/>
    <col min="3074" max="3074" width="17.140625" style="116" customWidth="1"/>
    <col min="3075" max="3075" width="10.7109375" style="116" customWidth="1"/>
    <col min="3076" max="3324" width="9.140625" style="116"/>
    <col min="3325" max="3325" width="8.140625" style="116" bestFit="1" customWidth="1"/>
    <col min="3326" max="3326" width="50.7109375" style="116" customWidth="1"/>
    <col min="3327" max="3327" width="5" style="116" bestFit="1" customWidth="1"/>
    <col min="3328" max="3328" width="9.42578125" style="116" customWidth="1"/>
    <col min="3329" max="3329" width="8.42578125" style="116" customWidth="1"/>
    <col min="3330" max="3330" width="17.140625" style="116" customWidth="1"/>
    <col min="3331" max="3331" width="10.7109375" style="116" customWidth="1"/>
    <col min="3332" max="3580" width="9.140625" style="116"/>
    <col min="3581" max="3581" width="8.140625" style="116" bestFit="1" customWidth="1"/>
    <col min="3582" max="3582" width="50.7109375" style="116" customWidth="1"/>
    <col min="3583" max="3583" width="5" style="116" bestFit="1" customWidth="1"/>
    <col min="3584" max="3584" width="9.42578125" style="116" customWidth="1"/>
    <col min="3585" max="3585" width="8.42578125" style="116" customWidth="1"/>
    <col min="3586" max="3586" width="17.140625" style="116" customWidth="1"/>
    <col min="3587" max="3587" width="10.7109375" style="116" customWidth="1"/>
    <col min="3588" max="3836" width="9.140625" style="116"/>
    <col min="3837" max="3837" width="8.140625" style="116" bestFit="1" customWidth="1"/>
    <col min="3838" max="3838" width="50.7109375" style="116" customWidth="1"/>
    <col min="3839" max="3839" width="5" style="116" bestFit="1" customWidth="1"/>
    <col min="3840" max="3840" width="9.42578125" style="116" customWidth="1"/>
    <col min="3841" max="3841" width="8.42578125" style="116" customWidth="1"/>
    <col min="3842" max="3842" width="17.140625" style="116" customWidth="1"/>
    <col min="3843" max="3843" width="10.7109375" style="116" customWidth="1"/>
    <col min="3844" max="4092" width="9.140625" style="116"/>
    <col min="4093" max="4093" width="8.140625" style="116" bestFit="1" customWidth="1"/>
    <col min="4094" max="4094" width="50.7109375" style="116" customWidth="1"/>
    <col min="4095" max="4095" width="5" style="116" bestFit="1" customWidth="1"/>
    <col min="4096" max="4096" width="9.42578125" style="116" customWidth="1"/>
    <col min="4097" max="4097" width="8.42578125" style="116" customWidth="1"/>
    <col min="4098" max="4098" width="17.140625" style="116" customWidth="1"/>
    <col min="4099" max="4099" width="10.7109375" style="116" customWidth="1"/>
    <col min="4100" max="4348" width="9.140625" style="116"/>
    <col min="4349" max="4349" width="8.140625" style="116" bestFit="1" customWidth="1"/>
    <col min="4350" max="4350" width="50.7109375" style="116" customWidth="1"/>
    <col min="4351" max="4351" width="5" style="116" bestFit="1" customWidth="1"/>
    <col min="4352" max="4352" width="9.42578125" style="116" customWidth="1"/>
    <col min="4353" max="4353" width="8.42578125" style="116" customWidth="1"/>
    <col min="4354" max="4354" width="17.140625" style="116" customWidth="1"/>
    <col min="4355" max="4355" width="10.7109375" style="116" customWidth="1"/>
    <col min="4356" max="4604" width="9.140625" style="116"/>
    <col min="4605" max="4605" width="8.140625" style="116" bestFit="1" customWidth="1"/>
    <col min="4606" max="4606" width="50.7109375" style="116" customWidth="1"/>
    <col min="4607" max="4607" width="5" style="116" bestFit="1" customWidth="1"/>
    <col min="4608" max="4608" width="9.42578125" style="116" customWidth="1"/>
    <col min="4609" max="4609" width="8.42578125" style="116" customWidth="1"/>
    <col min="4610" max="4610" width="17.140625" style="116" customWidth="1"/>
    <col min="4611" max="4611" width="10.7109375" style="116" customWidth="1"/>
    <col min="4612" max="4860" width="9.140625" style="116"/>
    <col min="4861" max="4861" width="8.140625" style="116" bestFit="1" customWidth="1"/>
    <col min="4862" max="4862" width="50.7109375" style="116" customWidth="1"/>
    <col min="4863" max="4863" width="5" style="116" bestFit="1" customWidth="1"/>
    <col min="4864" max="4864" width="9.42578125" style="116" customWidth="1"/>
    <col min="4865" max="4865" width="8.42578125" style="116" customWidth="1"/>
    <col min="4866" max="4866" width="17.140625" style="116" customWidth="1"/>
    <col min="4867" max="4867" width="10.7109375" style="116" customWidth="1"/>
    <col min="4868" max="5116" width="9.140625" style="116"/>
    <col min="5117" max="5117" width="8.140625" style="116" bestFit="1" customWidth="1"/>
    <col min="5118" max="5118" width="50.7109375" style="116" customWidth="1"/>
    <col min="5119" max="5119" width="5" style="116" bestFit="1" customWidth="1"/>
    <col min="5120" max="5120" width="9.42578125" style="116" customWidth="1"/>
    <col min="5121" max="5121" width="8.42578125" style="116" customWidth="1"/>
    <col min="5122" max="5122" width="17.140625" style="116" customWidth="1"/>
    <col min="5123" max="5123" width="10.7109375" style="116" customWidth="1"/>
    <col min="5124" max="5372" width="9.140625" style="116"/>
    <col min="5373" max="5373" width="8.140625" style="116" bestFit="1" customWidth="1"/>
    <col min="5374" max="5374" width="50.7109375" style="116" customWidth="1"/>
    <col min="5375" max="5375" width="5" style="116" bestFit="1" customWidth="1"/>
    <col min="5376" max="5376" width="9.42578125" style="116" customWidth="1"/>
    <col min="5377" max="5377" width="8.42578125" style="116" customWidth="1"/>
    <col min="5378" max="5378" width="17.140625" style="116" customWidth="1"/>
    <col min="5379" max="5379" width="10.7109375" style="116" customWidth="1"/>
    <col min="5380" max="5628" width="9.140625" style="116"/>
    <col min="5629" max="5629" width="8.140625" style="116" bestFit="1" customWidth="1"/>
    <col min="5630" max="5630" width="50.7109375" style="116" customWidth="1"/>
    <col min="5631" max="5631" width="5" style="116" bestFit="1" customWidth="1"/>
    <col min="5632" max="5632" width="9.42578125" style="116" customWidth="1"/>
    <col min="5633" max="5633" width="8.42578125" style="116" customWidth="1"/>
    <col min="5634" max="5634" width="17.140625" style="116" customWidth="1"/>
    <col min="5635" max="5635" width="10.7109375" style="116" customWidth="1"/>
    <col min="5636" max="5884" width="9.140625" style="116"/>
    <col min="5885" max="5885" width="8.140625" style="116" bestFit="1" customWidth="1"/>
    <col min="5886" max="5886" width="50.7109375" style="116" customWidth="1"/>
    <col min="5887" max="5887" width="5" style="116" bestFit="1" customWidth="1"/>
    <col min="5888" max="5888" width="9.42578125" style="116" customWidth="1"/>
    <col min="5889" max="5889" width="8.42578125" style="116" customWidth="1"/>
    <col min="5890" max="5890" width="17.140625" style="116" customWidth="1"/>
    <col min="5891" max="5891" width="10.7109375" style="116" customWidth="1"/>
    <col min="5892" max="6140" width="9.140625" style="116"/>
    <col min="6141" max="6141" width="8.140625" style="116" bestFit="1" customWidth="1"/>
    <col min="6142" max="6142" width="50.7109375" style="116" customWidth="1"/>
    <col min="6143" max="6143" width="5" style="116" bestFit="1" customWidth="1"/>
    <col min="6144" max="6144" width="9.42578125" style="116" customWidth="1"/>
    <col min="6145" max="6145" width="8.42578125" style="116" customWidth="1"/>
    <col min="6146" max="6146" width="17.140625" style="116" customWidth="1"/>
    <col min="6147" max="6147" width="10.7109375" style="116" customWidth="1"/>
    <col min="6148" max="6396" width="9.140625" style="116"/>
    <col min="6397" max="6397" width="8.140625" style="116" bestFit="1" customWidth="1"/>
    <col min="6398" max="6398" width="50.7109375" style="116" customWidth="1"/>
    <col min="6399" max="6399" width="5" style="116" bestFit="1" customWidth="1"/>
    <col min="6400" max="6400" width="9.42578125" style="116" customWidth="1"/>
    <col min="6401" max="6401" width="8.42578125" style="116" customWidth="1"/>
    <col min="6402" max="6402" width="17.140625" style="116" customWidth="1"/>
    <col min="6403" max="6403" width="10.7109375" style="116" customWidth="1"/>
    <col min="6404" max="6652" width="9.140625" style="116"/>
    <col min="6653" max="6653" width="8.140625" style="116" bestFit="1" customWidth="1"/>
    <col min="6654" max="6654" width="50.7109375" style="116" customWidth="1"/>
    <col min="6655" max="6655" width="5" style="116" bestFit="1" customWidth="1"/>
    <col min="6656" max="6656" width="9.42578125" style="116" customWidth="1"/>
    <col min="6657" max="6657" width="8.42578125" style="116" customWidth="1"/>
    <col min="6658" max="6658" width="17.140625" style="116" customWidth="1"/>
    <col min="6659" max="6659" width="10.7109375" style="116" customWidth="1"/>
    <col min="6660" max="6908" width="9.140625" style="116"/>
    <col min="6909" max="6909" width="8.140625" style="116" bestFit="1" customWidth="1"/>
    <col min="6910" max="6910" width="50.7109375" style="116" customWidth="1"/>
    <col min="6911" max="6911" width="5" style="116" bestFit="1" customWidth="1"/>
    <col min="6912" max="6912" width="9.42578125" style="116" customWidth="1"/>
    <col min="6913" max="6913" width="8.42578125" style="116" customWidth="1"/>
    <col min="6914" max="6914" width="17.140625" style="116" customWidth="1"/>
    <col min="6915" max="6915" width="10.7109375" style="116" customWidth="1"/>
    <col min="6916" max="7164" width="9.140625" style="116"/>
    <col min="7165" max="7165" width="8.140625" style="116" bestFit="1" customWidth="1"/>
    <col min="7166" max="7166" width="50.7109375" style="116" customWidth="1"/>
    <col min="7167" max="7167" width="5" style="116" bestFit="1" customWidth="1"/>
    <col min="7168" max="7168" width="9.42578125" style="116" customWidth="1"/>
    <col min="7169" max="7169" width="8.42578125" style="116" customWidth="1"/>
    <col min="7170" max="7170" width="17.140625" style="116" customWidth="1"/>
    <col min="7171" max="7171" width="10.7109375" style="116" customWidth="1"/>
    <col min="7172" max="7420" width="9.140625" style="116"/>
    <col min="7421" max="7421" width="8.140625" style="116" bestFit="1" customWidth="1"/>
    <col min="7422" max="7422" width="50.7109375" style="116" customWidth="1"/>
    <col min="7423" max="7423" width="5" style="116" bestFit="1" customWidth="1"/>
    <col min="7424" max="7424" width="9.42578125" style="116" customWidth="1"/>
    <col min="7425" max="7425" width="8.42578125" style="116" customWidth="1"/>
    <col min="7426" max="7426" width="17.140625" style="116" customWidth="1"/>
    <col min="7427" max="7427" width="10.7109375" style="116" customWidth="1"/>
    <col min="7428" max="7676" width="9.140625" style="116"/>
    <col min="7677" max="7677" width="8.140625" style="116" bestFit="1" customWidth="1"/>
    <col min="7678" max="7678" width="50.7109375" style="116" customWidth="1"/>
    <col min="7679" max="7679" width="5" style="116" bestFit="1" customWidth="1"/>
    <col min="7680" max="7680" width="9.42578125" style="116" customWidth="1"/>
    <col min="7681" max="7681" width="8.42578125" style="116" customWidth="1"/>
    <col min="7682" max="7682" width="17.140625" style="116" customWidth="1"/>
    <col min="7683" max="7683" width="10.7109375" style="116" customWidth="1"/>
    <col min="7684" max="7932" width="9.140625" style="116"/>
    <col min="7933" max="7933" width="8.140625" style="116" bestFit="1" customWidth="1"/>
    <col min="7934" max="7934" width="50.7109375" style="116" customWidth="1"/>
    <col min="7935" max="7935" width="5" style="116" bestFit="1" customWidth="1"/>
    <col min="7936" max="7936" width="9.42578125" style="116" customWidth="1"/>
    <col min="7937" max="7937" width="8.42578125" style="116" customWidth="1"/>
    <col min="7938" max="7938" width="17.140625" style="116" customWidth="1"/>
    <col min="7939" max="7939" width="10.7109375" style="116" customWidth="1"/>
    <col min="7940" max="8188" width="9.140625" style="116"/>
    <col min="8189" max="8189" width="8.140625" style="116" bestFit="1" customWidth="1"/>
    <col min="8190" max="8190" width="50.7109375" style="116" customWidth="1"/>
    <col min="8191" max="8191" width="5" style="116" bestFit="1" customWidth="1"/>
    <col min="8192" max="8192" width="9.42578125" style="116" customWidth="1"/>
    <col min="8193" max="8193" width="8.42578125" style="116" customWidth="1"/>
    <col min="8194" max="8194" width="17.140625" style="116" customWidth="1"/>
    <col min="8195" max="8195" width="10.7109375" style="116" customWidth="1"/>
    <col min="8196" max="8444" width="9.140625" style="116"/>
    <col min="8445" max="8445" width="8.140625" style="116" bestFit="1" customWidth="1"/>
    <col min="8446" max="8446" width="50.7109375" style="116" customWidth="1"/>
    <col min="8447" max="8447" width="5" style="116" bestFit="1" customWidth="1"/>
    <col min="8448" max="8448" width="9.42578125" style="116" customWidth="1"/>
    <col min="8449" max="8449" width="8.42578125" style="116" customWidth="1"/>
    <col min="8450" max="8450" width="17.140625" style="116" customWidth="1"/>
    <col min="8451" max="8451" width="10.7109375" style="116" customWidth="1"/>
    <col min="8452" max="8700" width="9.140625" style="116"/>
    <col min="8701" max="8701" width="8.140625" style="116" bestFit="1" customWidth="1"/>
    <col min="8702" max="8702" width="50.7109375" style="116" customWidth="1"/>
    <col min="8703" max="8703" width="5" style="116" bestFit="1" customWidth="1"/>
    <col min="8704" max="8704" width="9.42578125" style="116" customWidth="1"/>
    <col min="8705" max="8705" width="8.42578125" style="116" customWidth="1"/>
    <col min="8706" max="8706" width="17.140625" style="116" customWidth="1"/>
    <col min="8707" max="8707" width="10.7109375" style="116" customWidth="1"/>
    <col min="8708" max="8956" width="9.140625" style="116"/>
    <col min="8957" max="8957" width="8.140625" style="116" bestFit="1" customWidth="1"/>
    <col min="8958" max="8958" width="50.7109375" style="116" customWidth="1"/>
    <col min="8959" max="8959" width="5" style="116" bestFit="1" customWidth="1"/>
    <col min="8960" max="8960" width="9.42578125" style="116" customWidth="1"/>
    <col min="8961" max="8961" width="8.42578125" style="116" customWidth="1"/>
    <col min="8962" max="8962" width="17.140625" style="116" customWidth="1"/>
    <col min="8963" max="8963" width="10.7109375" style="116" customWidth="1"/>
    <col min="8964" max="9212" width="9.140625" style="116"/>
    <col min="9213" max="9213" width="8.140625" style="116" bestFit="1" customWidth="1"/>
    <col min="9214" max="9214" width="50.7109375" style="116" customWidth="1"/>
    <col min="9215" max="9215" width="5" style="116" bestFit="1" customWidth="1"/>
    <col min="9216" max="9216" width="9.42578125" style="116" customWidth="1"/>
    <col min="9217" max="9217" width="8.42578125" style="116" customWidth="1"/>
    <col min="9218" max="9218" width="17.140625" style="116" customWidth="1"/>
    <col min="9219" max="9219" width="10.7109375" style="116" customWidth="1"/>
    <col min="9220" max="9468" width="9.140625" style="116"/>
    <col min="9469" max="9469" width="8.140625" style="116" bestFit="1" customWidth="1"/>
    <col min="9470" max="9470" width="50.7109375" style="116" customWidth="1"/>
    <col min="9471" max="9471" width="5" style="116" bestFit="1" customWidth="1"/>
    <col min="9472" max="9472" width="9.42578125" style="116" customWidth="1"/>
    <col min="9473" max="9473" width="8.42578125" style="116" customWidth="1"/>
    <col min="9474" max="9474" width="17.140625" style="116" customWidth="1"/>
    <col min="9475" max="9475" width="10.7109375" style="116" customWidth="1"/>
    <col min="9476" max="9724" width="9.140625" style="116"/>
    <col min="9725" max="9725" width="8.140625" style="116" bestFit="1" customWidth="1"/>
    <col min="9726" max="9726" width="50.7109375" style="116" customWidth="1"/>
    <col min="9727" max="9727" width="5" style="116" bestFit="1" customWidth="1"/>
    <col min="9728" max="9728" width="9.42578125" style="116" customWidth="1"/>
    <col min="9729" max="9729" width="8.42578125" style="116" customWidth="1"/>
    <col min="9730" max="9730" width="17.140625" style="116" customWidth="1"/>
    <col min="9731" max="9731" width="10.7109375" style="116" customWidth="1"/>
    <col min="9732" max="9980" width="9.140625" style="116"/>
    <col min="9981" max="9981" width="8.140625" style="116" bestFit="1" customWidth="1"/>
    <col min="9982" max="9982" width="50.7109375" style="116" customWidth="1"/>
    <col min="9983" max="9983" width="5" style="116" bestFit="1" customWidth="1"/>
    <col min="9984" max="9984" width="9.42578125" style="116" customWidth="1"/>
    <col min="9985" max="9985" width="8.42578125" style="116" customWidth="1"/>
    <col min="9986" max="9986" width="17.140625" style="116" customWidth="1"/>
    <col min="9987" max="9987" width="10.7109375" style="116" customWidth="1"/>
    <col min="9988" max="10236" width="9.140625" style="116"/>
    <col min="10237" max="10237" width="8.140625" style="116" bestFit="1" customWidth="1"/>
    <col min="10238" max="10238" width="50.7109375" style="116" customWidth="1"/>
    <col min="10239" max="10239" width="5" style="116" bestFit="1" customWidth="1"/>
    <col min="10240" max="10240" width="9.42578125" style="116" customWidth="1"/>
    <col min="10241" max="10241" width="8.42578125" style="116" customWidth="1"/>
    <col min="10242" max="10242" width="17.140625" style="116" customWidth="1"/>
    <col min="10243" max="10243" width="10.7109375" style="116" customWidth="1"/>
    <col min="10244" max="10492" width="9.140625" style="116"/>
    <col min="10493" max="10493" width="8.140625" style="116" bestFit="1" customWidth="1"/>
    <col min="10494" max="10494" width="50.7109375" style="116" customWidth="1"/>
    <col min="10495" max="10495" width="5" style="116" bestFit="1" customWidth="1"/>
    <col min="10496" max="10496" width="9.42578125" style="116" customWidth="1"/>
    <col min="10497" max="10497" width="8.42578125" style="116" customWidth="1"/>
    <col min="10498" max="10498" width="17.140625" style="116" customWidth="1"/>
    <col min="10499" max="10499" width="10.7109375" style="116" customWidth="1"/>
    <col min="10500" max="10748" width="9.140625" style="116"/>
    <col min="10749" max="10749" width="8.140625" style="116" bestFit="1" customWidth="1"/>
    <col min="10750" max="10750" width="50.7109375" style="116" customWidth="1"/>
    <col min="10751" max="10751" width="5" style="116" bestFit="1" customWidth="1"/>
    <col min="10752" max="10752" width="9.42578125" style="116" customWidth="1"/>
    <col min="10753" max="10753" width="8.42578125" style="116" customWidth="1"/>
    <col min="10754" max="10754" width="17.140625" style="116" customWidth="1"/>
    <col min="10755" max="10755" width="10.7109375" style="116" customWidth="1"/>
    <col min="10756" max="11004" width="9.140625" style="116"/>
    <col min="11005" max="11005" width="8.140625" style="116" bestFit="1" customWidth="1"/>
    <col min="11006" max="11006" width="50.7109375" style="116" customWidth="1"/>
    <col min="11007" max="11007" width="5" style="116" bestFit="1" customWidth="1"/>
    <col min="11008" max="11008" width="9.42578125" style="116" customWidth="1"/>
    <col min="11009" max="11009" width="8.42578125" style="116" customWidth="1"/>
    <col min="11010" max="11010" width="17.140625" style="116" customWidth="1"/>
    <col min="11011" max="11011" width="10.7109375" style="116" customWidth="1"/>
    <col min="11012" max="11260" width="9.140625" style="116"/>
    <col min="11261" max="11261" width="8.140625" style="116" bestFit="1" customWidth="1"/>
    <col min="11262" max="11262" width="50.7109375" style="116" customWidth="1"/>
    <col min="11263" max="11263" width="5" style="116" bestFit="1" customWidth="1"/>
    <col min="11264" max="11264" width="9.42578125" style="116" customWidth="1"/>
    <col min="11265" max="11265" width="8.42578125" style="116" customWidth="1"/>
    <col min="11266" max="11266" width="17.140625" style="116" customWidth="1"/>
    <col min="11267" max="11267" width="10.7109375" style="116" customWidth="1"/>
    <col min="11268" max="11516" width="9.140625" style="116"/>
    <col min="11517" max="11517" width="8.140625" style="116" bestFit="1" customWidth="1"/>
    <col min="11518" max="11518" width="50.7109375" style="116" customWidth="1"/>
    <col min="11519" max="11519" width="5" style="116" bestFit="1" customWidth="1"/>
    <col min="11520" max="11520" width="9.42578125" style="116" customWidth="1"/>
    <col min="11521" max="11521" width="8.42578125" style="116" customWidth="1"/>
    <col min="11522" max="11522" width="17.140625" style="116" customWidth="1"/>
    <col min="11523" max="11523" width="10.7109375" style="116" customWidth="1"/>
    <col min="11524" max="11772" width="9.140625" style="116"/>
    <col min="11773" max="11773" width="8.140625" style="116" bestFit="1" customWidth="1"/>
    <col min="11774" max="11774" width="50.7109375" style="116" customWidth="1"/>
    <col min="11775" max="11775" width="5" style="116" bestFit="1" customWidth="1"/>
    <col min="11776" max="11776" width="9.42578125" style="116" customWidth="1"/>
    <col min="11777" max="11777" width="8.42578125" style="116" customWidth="1"/>
    <col min="11778" max="11778" width="17.140625" style="116" customWidth="1"/>
    <col min="11779" max="11779" width="10.7109375" style="116" customWidth="1"/>
    <col min="11780" max="12028" width="9.140625" style="116"/>
    <col min="12029" max="12029" width="8.140625" style="116" bestFit="1" customWidth="1"/>
    <col min="12030" max="12030" width="50.7109375" style="116" customWidth="1"/>
    <col min="12031" max="12031" width="5" style="116" bestFit="1" customWidth="1"/>
    <col min="12032" max="12032" width="9.42578125" style="116" customWidth="1"/>
    <col min="12033" max="12033" width="8.42578125" style="116" customWidth="1"/>
    <col min="12034" max="12034" width="17.140625" style="116" customWidth="1"/>
    <col min="12035" max="12035" width="10.7109375" style="116" customWidth="1"/>
    <col min="12036" max="12284" width="9.140625" style="116"/>
    <col min="12285" max="12285" width="8.140625" style="116" bestFit="1" customWidth="1"/>
    <col min="12286" max="12286" width="50.7109375" style="116" customWidth="1"/>
    <col min="12287" max="12287" width="5" style="116" bestFit="1" customWidth="1"/>
    <col min="12288" max="12288" width="9.42578125" style="116" customWidth="1"/>
    <col min="12289" max="12289" width="8.42578125" style="116" customWidth="1"/>
    <col min="12290" max="12290" width="17.140625" style="116" customWidth="1"/>
    <col min="12291" max="12291" width="10.7109375" style="116" customWidth="1"/>
    <col min="12292" max="12540" width="9.140625" style="116"/>
    <col min="12541" max="12541" width="8.140625" style="116" bestFit="1" customWidth="1"/>
    <col min="12542" max="12542" width="50.7109375" style="116" customWidth="1"/>
    <col min="12543" max="12543" width="5" style="116" bestFit="1" customWidth="1"/>
    <col min="12544" max="12544" width="9.42578125" style="116" customWidth="1"/>
    <col min="12545" max="12545" width="8.42578125" style="116" customWidth="1"/>
    <col min="12546" max="12546" width="17.140625" style="116" customWidth="1"/>
    <col min="12547" max="12547" width="10.7109375" style="116" customWidth="1"/>
    <col min="12548" max="12796" width="9.140625" style="116"/>
    <col min="12797" max="12797" width="8.140625" style="116" bestFit="1" customWidth="1"/>
    <col min="12798" max="12798" width="50.7109375" style="116" customWidth="1"/>
    <col min="12799" max="12799" width="5" style="116" bestFit="1" customWidth="1"/>
    <col min="12800" max="12800" width="9.42578125" style="116" customWidth="1"/>
    <col min="12801" max="12801" width="8.42578125" style="116" customWidth="1"/>
    <col min="12802" max="12802" width="17.140625" style="116" customWidth="1"/>
    <col min="12803" max="12803" width="10.7109375" style="116" customWidth="1"/>
    <col min="12804" max="13052" width="9.140625" style="116"/>
    <col min="13053" max="13053" width="8.140625" style="116" bestFit="1" customWidth="1"/>
    <col min="13054" max="13054" width="50.7109375" style="116" customWidth="1"/>
    <col min="13055" max="13055" width="5" style="116" bestFit="1" customWidth="1"/>
    <col min="13056" max="13056" width="9.42578125" style="116" customWidth="1"/>
    <col min="13057" max="13057" width="8.42578125" style="116" customWidth="1"/>
    <col min="13058" max="13058" width="17.140625" style="116" customWidth="1"/>
    <col min="13059" max="13059" width="10.7109375" style="116" customWidth="1"/>
    <col min="13060" max="13308" width="9.140625" style="116"/>
    <col min="13309" max="13309" width="8.140625" style="116" bestFit="1" customWidth="1"/>
    <col min="13310" max="13310" width="50.7109375" style="116" customWidth="1"/>
    <col min="13311" max="13311" width="5" style="116" bestFit="1" customWidth="1"/>
    <col min="13312" max="13312" width="9.42578125" style="116" customWidth="1"/>
    <col min="13313" max="13313" width="8.42578125" style="116" customWidth="1"/>
    <col min="13314" max="13314" width="17.140625" style="116" customWidth="1"/>
    <col min="13315" max="13315" width="10.7109375" style="116" customWidth="1"/>
    <col min="13316" max="13564" width="9.140625" style="116"/>
    <col min="13565" max="13565" width="8.140625" style="116" bestFit="1" customWidth="1"/>
    <col min="13566" max="13566" width="50.7109375" style="116" customWidth="1"/>
    <col min="13567" max="13567" width="5" style="116" bestFit="1" customWidth="1"/>
    <col min="13568" max="13568" width="9.42578125" style="116" customWidth="1"/>
    <col min="13569" max="13569" width="8.42578125" style="116" customWidth="1"/>
    <col min="13570" max="13570" width="17.140625" style="116" customWidth="1"/>
    <col min="13571" max="13571" width="10.7109375" style="116" customWidth="1"/>
    <col min="13572" max="13820" width="9.140625" style="116"/>
    <col min="13821" max="13821" width="8.140625" style="116" bestFit="1" customWidth="1"/>
    <col min="13822" max="13822" width="50.7109375" style="116" customWidth="1"/>
    <col min="13823" max="13823" width="5" style="116" bestFit="1" customWidth="1"/>
    <col min="13824" max="13824" width="9.42578125" style="116" customWidth="1"/>
    <col min="13825" max="13825" width="8.42578125" style="116" customWidth="1"/>
    <col min="13826" max="13826" width="17.140625" style="116" customWidth="1"/>
    <col min="13827" max="13827" width="10.7109375" style="116" customWidth="1"/>
    <col min="13828" max="14076" width="9.140625" style="116"/>
    <col min="14077" max="14077" width="8.140625" style="116" bestFit="1" customWidth="1"/>
    <col min="14078" max="14078" width="50.7109375" style="116" customWidth="1"/>
    <col min="14079" max="14079" width="5" style="116" bestFit="1" customWidth="1"/>
    <col min="14080" max="14080" width="9.42578125" style="116" customWidth="1"/>
    <col min="14081" max="14081" width="8.42578125" style="116" customWidth="1"/>
    <col min="14082" max="14082" width="17.140625" style="116" customWidth="1"/>
    <col min="14083" max="14083" width="10.7109375" style="116" customWidth="1"/>
    <col min="14084" max="14332" width="9.140625" style="116"/>
    <col min="14333" max="14333" width="8.140625" style="116" bestFit="1" customWidth="1"/>
    <col min="14334" max="14334" width="50.7109375" style="116" customWidth="1"/>
    <col min="14335" max="14335" width="5" style="116" bestFit="1" customWidth="1"/>
    <col min="14336" max="14336" width="9.42578125" style="116" customWidth="1"/>
    <col min="14337" max="14337" width="8.42578125" style="116" customWidth="1"/>
    <col min="14338" max="14338" width="17.140625" style="116" customWidth="1"/>
    <col min="14339" max="14339" width="10.7109375" style="116" customWidth="1"/>
    <col min="14340" max="14588" width="9.140625" style="116"/>
    <col min="14589" max="14589" width="8.140625" style="116" bestFit="1" customWidth="1"/>
    <col min="14590" max="14590" width="50.7109375" style="116" customWidth="1"/>
    <col min="14591" max="14591" width="5" style="116" bestFit="1" customWidth="1"/>
    <col min="14592" max="14592" width="9.42578125" style="116" customWidth="1"/>
    <col min="14593" max="14593" width="8.42578125" style="116" customWidth="1"/>
    <col min="14594" max="14594" width="17.140625" style="116" customWidth="1"/>
    <col min="14595" max="14595" width="10.7109375" style="116" customWidth="1"/>
    <col min="14596" max="14844" width="9.140625" style="116"/>
    <col min="14845" max="14845" width="8.140625" style="116" bestFit="1" customWidth="1"/>
    <col min="14846" max="14846" width="50.7109375" style="116" customWidth="1"/>
    <col min="14847" max="14847" width="5" style="116" bestFit="1" customWidth="1"/>
    <col min="14848" max="14848" width="9.42578125" style="116" customWidth="1"/>
    <col min="14849" max="14849" width="8.42578125" style="116" customWidth="1"/>
    <col min="14850" max="14850" width="17.140625" style="116" customWidth="1"/>
    <col min="14851" max="14851" width="10.7109375" style="116" customWidth="1"/>
    <col min="14852" max="15100" width="9.140625" style="116"/>
    <col min="15101" max="15101" width="8.140625" style="116" bestFit="1" customWidth="1"/>
    <col min="15102" max="15102" width="50.7109375" style="116" customWidth="1"/>
    <col min="15103" max="15103" width="5" style="116" bestFit="1" customWidth="1"/>
    <col min="15104" max="15104" width="9.42578125" style="116" customWidth="1"/>
    <col min="15105" max="15105" width="8.42578125" style="116" customWidth="1"/>
    <col min="15106" max="15106" width="17.140625" style="116" customWidth="1"/>
    <col min="15107" max="15107" width="10.7109375" style="116" customWidth="1"/>
    <col min="15108" max="15356" width="9.140625" style="116"/>
    <col min="15357" max="15357" width="8.140625" style="116" bestFit="1" customWidth="1"/>
    <col min="15358" max="15358" width="50.7109375" style="116" customWidth="1"/>
    <col min="15359" max="15359" width="5" style="116" bestFit="1" customWidth="1"/>
    <col min="15360" max="15360" width="9.42578125" style="116" customWidth="1"/>
    <col min="15361" max="15361" width="8.42578125" style="116" customWidth="1"/>
    <col min="15362" max="15362" width="17.140625" style="116" customWidth="1"/>
    <col min="15363" max="15363" width="10.7109375" style="116" customWidth="1"/>
    <col min="15364" max="15612" width="9.140625" style="116"/>
    <col min="15613" max="15613" width="8.140625" style="116" bestFit="1" customWidth="1"/>
    <col min="15614" max="15614" width="50.7109375" style="116" customWidth="1"/>
    <col min="15615" max="15615" width="5" style="116" bestFit="1" customWidth="1"/>
    <col min="15616" max="15616" width="9.42578125" style="116" customWidth="1"/>
    <col min="15617" max="15617" width="8.42578125" style="116" customWidth="1"/>
    <col min="15618" max="15618" width="17.140625" style="116" customWidth="1"/>
    <col min="15619" max="15619" width="10.7109375" style="116" customWidth="1"/>
    <col min="15620" max="15868" width="9.140625" style="116"/>
    <col min="15869" max="15869" width="8.140625" style="116" bestFit="1" customWidth="1"/>
    <col min="15870" max="15870" width="50.7109375" style="116" customWidth="1"/>
    <col min="15871" max="15871" width="5" style="116" bestFit="1" customWidth="1"/>
    <col min="15872" max="15872" width="9.42578125" style="116" customWidth="1"/>
    <col min="15873" max="15873" width="8.42578125" style="116" customWidth="1"/>
    <col min="15874" max="15874" width="17.140625" style="116" customWidth="1"/>
    <col min="15875" max="15875" width="10.7109375" style="116" customWidth="1"/>
    <col min="15876" max="16124" width="9.140625" style="116"/>
    <col min="16125" max="16125" width="8.140625" style="116" bestFit="1" customWidth="1"/>
    <col min="16126" max="16126" width="50.7109375" style="116" customWidth="1"/>
    <col min="16127" max="16127" width="5" style="116" bestFit="1" customWidth="1"/>
    <col min="16128" max="16128" width="9.42578125" style="116" customWidth="1"/>
    <col min="16129" max="16129" width="8.42578125" style="116" customWidth="1"/>
    <col min="16130" max="16130" width="17.140625" style="116" customWidth="1"/>
    <col min="16131" max="16131" width="10.7109375" style="116" customWidth="1"/>
    <col min="16132" max="16384" width="9.140625" style="116"/>
  </cols>
  <sheetData>
    <row r="2" spans="1:6" ht="15.75" x14ac:dyDescent="0.25">
      <c r="A2" s="117"/>
      <c r="B2" s="118" t="s">
        <v>820</v>
      </c>
      <c r="C2" s="119"/>
      <c r="D2" s="113"/>
      <c r="E2" s="114"/>
      <c r="F2" s="115"/>
    </row>
    <row r="3" spans="1:6" ht="15.75" x14ac:dyDescent="0.25">
      <c r="A3" s="120"/>
      <c r="B3" s="118"/>
      <c r="C3" s="119"/>
      <c r="D3" s="113"/>
      <c r="E3" s="114"/>
      <c r="F3" s="115"/>
    </row>
    <row r="4" spans="1:6" ht="38.25" x14ac:dyDescent="0.25">
      <c r="A4" s="121"/>
      <c r="B4" s="122" t="s">
        <v>448</v>
      </c>
      <c r="C4" s="119"/>
      <c r="D4" s="113"/>
      <c r="E4" s="114"/>
      <c r="F4" s="115"/>
    </row>
    <row r="5" spans="1:6" ht="15.75" x14ac:dyDescent="0.25">
      <c r="A5" s="120"/>
      <c r="B5" s="123" t="s">
        <v>449</v>
      </c>
      <c r="C5" s="119"/>
      <c r="D5" s="113"/>
      <c r="E5" s="114"/>
      <c r="F5" s="115"/>
    </row>
    <row r="6" spans="1:6" ht="15.75" x14ac:dyDescent="0.25">
      <c r="A6" s="120"/>
      <c r="B6" s="123" t="s">
        <v>450</v>
      </c>
      <c r="C6" s="119"/>
      <c r="D6" s="113"/>
      <c r="E6" s="114"/>
      <c r="F6" s="115"/>
    </row>
    <row r="7" spans="1:6" ht="15.75" x14ac:dyDescent="0.25">
      <c r="A7" s="120"/>
      <c r="B7" s="118" t="s">
        <v>132</v>
      </c>
      <c r="C7" s="119"/>
      <c r="D7" s="113"/>
      <c r="E7" s="114"/>
      <c r="F7" s="115"/>
    </row>
    <row r="8" spans="1:6" ht="15.75" x14ac:dyDescent="0.25">
      <c r="A8" s="125"/>
      <c r="B8" s="126"/>
    </row>
    <row r="9" spans="1:6" x14ac:dyDescent="0.2">
      <c r="A9" s="127" t="s">
        <v>451</v>
      </c>
      <c r="B9" s="128" t="s">
        <v>130</v>
      </c>
      <c r="C9" s="129" t="s">
        <v>452</v>
      </c>
      <c r="D9" s="128" t="s">
        <v>126</v>
      </c>
      <c r="E9" s="130" t="s">
        <v>453</v>
      </c>
      <c r="F9" s="130" t="s">
        <v>454</v>
      </c>
    </row>
    <row r="10" spans="1:6" x14ac:dyDescent="0.2">
      <c r="A10" s="131">
        <v>1</v>
      </c>
      <c r="B10" s="132" t="s">
        <v>455</v>
      </c>
      <c r="C10" s="133"/>
      <c r="D10" s="132"/>
      <c r="E10" s="134"/>
    </row>
    <row r="11" spans="1:6" ht="25.5" x14ac:dyDescent="0.2">
      <c r="A11" s="135" t="s">
        <v>456</v>
      </c>
      <c r="B11" s="136" t="s">
        <v>457</v>
      </c>
      <c r="C11" s="137" t="s">
        <v>401</v>
      </c>
      <c r="D11" s="138">
        <v>0.18</v>
      </c>
      <c r="E11" s="139"/>
      <c r="F11" s="100">
        <f>D11*E11</f>
        <v>0</v>
      </c>
    </row>
    <row r="12" spans="1:6" ht="25.5" x14ac:dyDescent="0.2">
      <c r="A12" s="135" t="s">
        <v>458</v>
      </c>
      <c r="B12" s="136" t="s">
        <v>459</v>
      </c>
      <c r="C12" s="137" t="s">
        <v>401</v>
      </c>
      <c r="D12" s="138">
        <v>0.18</v>
      </c>
      <c r="E12" s="139"/>
      <c r="F12" s="100">
        <f t="shared" ref="F12:F33" si="0">D12*E12</f>
        <v>0</v>
      </c>
    </row>
    <row r="13" spans="1:6" ht="120.75" customHeight="1" x14ac:dyDescent="0.2">
      <c r="A13" s="135" t="s">
        <v>460</v>
      </c>
      <c r="B13" s="136" t="s">
        <v>461</v>
      </c>
      <c r="C13" s="137" t="s">
        <v>462</v>
      </c>
      <c r="D13" s="138">
        <v>10</v>
      </c>
      <c r="E13" s="139"/>
      <c r="F13" s="100">
        <f t="shared" si="0"/>
        <v>0</v>
      </c>
    </row>
    <row r="14" spans="1:6" s="142" customFormat="1" ht="29.25" customHeight="1" x14ac:dyDescent="0.2">
      <c r="A14" s="135" t="s">
        <v>463</v>
      </c>
      <c r="B14" s="136" t="s">
        <v>464</v>
      </c>
      <c r="C14" s="137" t="s">
        <v>438</v>
      </c>
      <c r="D14" s="140">
        <v>3</v>
      </c>
      <c r="E14" s="139"/>
      <c r="F14" s="141">
        <f>D14*E14</f>
        <v>0</v>
      </c>
    </row>
    <row r="15" spans="1:6" x14ac:dyDescent="0.2">
      <c r="A15" s="144"/>
      <c r="B15" s="145"/>
      <c r="C15" s="146"/>
      <c r="D15" s="143"/>
      <c r="F15" s="100"/>
    </row>
    <row r="16" spans="1:6" x14ac:dyDescent="0.2">
      <c r="A16" s="131">
        <v>2</v>
      </c>
      <c r="B16" s="132" t="s">
        <v>465</v>
      </c>
      <c r="C16" s="146"/>
      <c r="D16" s="143"/>
      <c r="F16" s="100"/>
    </row>
    <row r="17" spans="1:6" x14ac:dyDescent="0.2">
      <c r="A17" s="144" t="s">
        <v>456</v>
      </c>
      <c r="B17" s="145" t="s">
        <v>466</v>
      </c>
      <c r="C17" s="146" t="s">
        <v>467</v>
      </c>
      <c r="D17" s="143">
        <v>30</v>
      </c>
      <c r="F17" s="100">
        <f t="shared" si="0"/>
        <v>0</v>
      </c>
    </row>
    <row r="18" spans="1:6" ht="25.5" x14ac:dyDescent="0.2">
      <c r="A18" s="144" t="s">
        <v>458</v>
      </c>
      <c r="B18" s="145" t="s">
        <v>468</v>
      </c>
      <c r="C18" s="146" t="s">
        <v>467</v>
      </c>
      <c r="D18" s="143">
        <v>1602</v>
      </c>
      <c r="F18" s="100">
        <f>D18*E18</f>
        <v>0</v>
      </c>
    </row>
    <row r="19" spans="1:6" ht="51" x14ac:dyDescent="0.2">
      <c r="A19" s="144" t="s">
        <v>460</v>
      </c>
      <c r="B19" s="145" t="s">
        <v>469</v>
      </c>
      <c r="C19" s="146" t="s">
        <v>438</v>
      </c>
      <c r="D19" s="143">
        <v>1</v>
      </c>
      <c r="F19" s="100">
        <f>D19*E19</f>
        <v>0</v>
      </c>
    </row>
    <row r="20" spans="1:6" ht="25.5" x14ac:dyDescent="0.2">
      <c r="A20" s="144" t="s">
        <v>463</v>
      </c>
      <c r="B20" s="136" t="s">
        <v>470</v>
      </c>
      <c r="C20" s="112" t="s">
        <v>438</v>
      </c>
      <c r="D20" s="143">
        <v>18</v>
      </c>
      <c r="F20" s="100">
        <f t="shared" si="0"/>
        <v>0</v>
      </c>
    </row>
    <row r="21" spans="1:6" ht="25.5" x14ac:dyDescent="0.2">
      <c r="A21" s="144" t="s">
        <v>471</v>
      </c>
      <c r="B21" s="136" t="s">
        <v>472</v>
      </c>
      <c r="C21" s="137" t="s">
        <v>438</v>
      </c>
      <c r="D21" s="138">
        <v>3</v>
      </c>
      <c r="E21" s="139"/>
      <c r="F21" s="100">
        <f t="shared" si="0"/>
        <v>0</v>
      </c>
    </row>
    <row r="22" spans="1:6" ht="51" x14ac:dyDescent="0.2">
      <c r="A22" s="135"/>
      <c r="B22" s="148" t="s">
        <v>473</v>
      </c>
      <c r="C22" s="137"/>
      <c r="D22" s="138"/>
      <c r="E22" s="139"/>
      <c r="F22" s="100"/>
    </row>
    <row r="23" spans="1:6" x14ac:dyDescent="0.2">
      <c r="A23" s="135"/>
      <c r="B23" s="148"/>
      <c r="C23" s="137"/>
      <c r="D23" s="138"/>
      <c r="E23" s="139"/>
      <c r="F23" s="100"/>
    </row>
    <row r="24" spans="1:6" x14ac:dyDescent="0.2">
      <c r="A24" s="131">
        <v>3</v>
      </c>
      <c r="B24" s="132" t="s">
        <v>474</v>
      </c>
      <c r="C24" s="133"/>
      <c r="D24" s="132"/>
      <c r="E24" s="134"/>
      <c r="F24" s="100"/>
    </row>
    <row r="25" spans="1:6" x14ac:dyDescent="0.2">
      <c r="A25" s="144" t="s">
        <v>456</v>
      </c>
      <c r="B25" s="143" t="s">
        <v>475</v>
      </c>
      <c r="C25" s="146" t="s">
        <v>438</v>
      </c>
      <c r="D25" s="143">
        <v>1</v>
      </c>
      <c r="F25" s="100">
        <f t="shared" si="0"/>
        <v>0</v>
      </c>
    </row>
    <row r="26" spans="1:6" ht="27.75" customHeight="1" x14ac:dyDescent="0.2">
      <c r="A26" s="144" t="s">
        <v>458</v>
      </c>
      <c r="B26" s="145" t="s">
        <v>476</v>
      </c>
      <c r="C26" s="146" t="s">
        <v>438</v>
      </c>
      <c r="D26" s="143">
        <v>1</v>
      </c>
      <c r="F26" s="100">
        <f t="shared" si="0"/>
        <v>0</v>
      </c>
    </row>
    <row r="27" spans="1:6" ht="25.5" x14ac:dyDescent="0.2">
      <c r="A27" s="144" t="s">
        <v>460</v>
      </c>
      <c r="B27" s="145" t="s">
        <v>477</v>
      </c>
      <c r="C27" s="146" t="s">
        <v>438</v>
      </c>
      <c r="D27" s="143">
        <v>1</v>
      </c>
      <c r="F27" s="100">
        <f t="shared" si="0"/>
        <v>0</v>
      </c>
    </row>
    <row r="28" spans="1:6" ht="25.5" x14ac:dyDescent="0.2">
      <c r="A28" s="144" t="s">
        <v>463</v>
      </c>
      <c r="B28" s="143" t="s">
        <v>478</v>
      </c>
      <c r="C28" s="146" t="s">
        <v>277</v>
      </c>
      <c r="D28" s="143">
        <v>8</v>
      </c>
      <c r="F28" s="100">
        <f t="shared" si="0"/>
        <v>0</v>
      </c>
    </row>
    <row r="29" spans="1:6" ht="25.5" customHeight="1" x14ac:dyDescent="0.2">
      <c r="A29" s="144" t="s">
        <v>471</v>
      </c>
      <c r="B29" s="143" t="s">
        <v>817</v>
      </c>
      <c r="C29" s="146" t="s">
        <v>438</v>
      </c>
      <c r="D29" s="143">
        <v>1</v>
      </c>
      <c r="F29" s="100">
        <f t="shared" si="0"/>
        <v>0</v>
      </c>
    </row>
    <row r="30" spans="1:6" x14ac:dyDescent="0.2">
      <c r="A30" s="144" t="s">
        <v>480</v>
      </c>
      <c r="B30" s="145" t="s">
        <v>815</v>
      </c>
      <c r="C30" s="146" t="s">
        <v>438</v>
      </c>
      <c r="D30" s="143">
        <v>1</v>
      </c>
      <c r="F30" s="100">
        <f t="shared" si="0"/>
        <v>0</v>
      </c>
    </row>
    <row r="31" spans="1:6" x14ac:dyDescent="0.2">
      <c r="A31" s="144" t="s">
        <v>481</v>
      </c>
      <c r="B31" s="145" t="s">
        <v>482</v>
      </c>
      <c r="C31" s="146" t="s">
        <v>277</v>
      </c>
      <c r="D31" s="143">
        <v>5</v>
      </c>
      <c r="F31" s="100">
        <f t="shared" si="0"/>
        <v>0</v>
      </c>
    </row>
    <row r="32" spans="1:6" x14ac:dyDescent="0.2">
      <c r="A32" s="144" t="s">
        <v>483</v>
      </c>
      <c r="B32" s="145" t="s">
        <v>816</v>
      </c>
      <c r="C32" s="146" t="s">
        <v>438</v>
      </c>
      <c r="D32" s="143">
        <v>1</v>
      </c>
      <c r="F32" s="100">
        <f t="shared" si="0"/>
        <v>0</v>
      </c>
    </row>
    <row r="33" spans="1:6" x14ac:dyDescent="0.2">
      <c r="A33" s="144" t="s">
        <v>484</v>
      </c>
      <c r="B33" s="145" t="s">
        <v>485</v>
      </c>
      <c r="C33" s="146" t="s">
        <v>438</v>
      </c>
      <c r="D33" s="143">
        <v>1</v>
      </c>
      <c r="F33" s="100">
        <f t="shared" si="0"/>
        <v>0</v>
      </c>
    </row>
    <row r="34" spans="1:6" x14ac:dyDescent="0.2">
      <c r="A34" s="144"/>
      <c r="B34" s="145"/>
      <c r="C34" s="146"/>
      <c r="D34" s="143"/>
      <c r="F34" s="100"/>
    </row>
    <row r="35" spans="1:6" ht="18" x14ac:dyDescent="0.25">
      <c r="A35" s="266"/>
      <c r="B35" s="267"/>
      <c r="C35" s="267"/>
      <c r="D35" s="267"/>
      <c r="E35" s="267"/>
      <c r="F35" s="149"/>
    </row>
    <row r="38" spans="1:6" x14ac:dyDescent="0.2">
      <c r="B38" s="150" t="s">
        <v>445</v>
      </c>
    </row>
    <row r="40" spans="1:6" x14ac:dyDescent="0.2">
      <c r="B40" s="111" t="s">
        <v>396</v>
      </c>
      <c r="E40" s="112"/>
      <c r="F40" s="124">
        <f>SUM(F11:F14)</f>
        <v>0</v>
      </c>
    </row>
    <row r="41" spans="1:6" x14ac:dyDescent="0.2">
      <c r="B41" s="111" t="s">
        <v>411</v>
      </c>
      <c r="E41" s="112"/>
      <c r="F41" s="124">
        <f>SUM(F17:F21)</f>
        <v>0</v>
      </c>
    </row>
    <row r="42" spans="1:6" x14ac:dyDescent="0.2">
      <c r="B42" s="111" t="s">
        <v>439</v>
      </c>
      <c r="E42" s="112"/>
      <c r="F42" s="124">
        <f>SUM(F25:F33)</f>
        <v>0</v>
      </c>
    </row>
    <row r="43" spans="1:6" x14ac:dyDescent="0.2">
      <c r="B43" s="151" t="s">
        <v>486</v>
      </c>
      <c r="C43" s="152"/>
      <c r="D43" s="151"/>
      <c r="E43" s="152"/>
      <c r="F43" s="153">
        <f>0.05*SUM(F40:F42)</f>
        <v>0</v>
      </c>
    </row>
    <row r="44" spans="1:6" x14ac:dyDescent="0.2">
      <c r="B44" s="111" t="s">
        <v>30</v>
      </c>
      <c r="E44" s="112"/>
      <c r="F44" s="124">
        <f>SUM(F40:F43)</f>
        <v>0</v>
      </c>
    </row>
  </sheetData>
  <mergeCells count="1">
    <mergeCell ref="A35:E35"/>
  </mergeCells>
  <pageMargins left="0.78740157480314965" right="0.35433070866141736" top="0.98425196850393704" bottom="0.59055118110236227" header="0.31496062992125984" footer="0.19685039370078741"/>
  <pageSetup paperSize="9" scale="93" orientation="portrait" r:id="rId1"/>
  <headerFooter alignWithMargins="0">
    <oddHeader xml:space="preserve">&amp;L
&amp;R
]
</oddHeader>
    <oddFooter>&amp;Rstran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60"/>
  <sheetViews>
    <sheetView view="pageBreakPreview" zoomScaleNormal="85" zoomScaleSheetLayoutView="100" workbookViewId="0">
      <selection activeCell="J47" sqref="J47"/>
    </sheetView>
  </sheetViews>
  <sheetFormatPr defaultRowHeight="12.75" x14ac:dyDescent="0.2"/>
  <cols>
    <col min="1" max="1" width="8.140625" style="94" bestFit="1" customWidth="1"/>
    <col min="2" max="2" width="50.7109375" style="111" customWidth="1"/>
    <col min="3" max="3" width="5" style="112" bestFit="1" customWidth="1"/>
    <col min="4" max="4" width="9.42578125" style="111" customWidth="1"/>
    <col min="5" max="5" width="8.42578125" style="124" customWidth="1"/>
    <col min="6" max="6" width="15.42578125" style="124" customWidth="1"/>
    <col min="7" max="7" width="10.7109375" style="116" customWidth="1"/>
    <col min="8" max="256" width="9.140625" style="116"/>
    <col min="257" max="257" width="8.140625" style="116" bestFit="1" customWidth="1"/>
    <col min="258" max="258" width="50.7109375" style="116" customWidth="1"/>
    <col min="259" max="259" width="5" style="116" bestFit="1" customWidth="1"/>
    <col min="260" max="260" width="9.42578125" style="116" customWidth="1"/>
    <col min="261" max="261" width="8.42578125" style="116" customWidth="1"/>
    <col min="262" max="262" width="15.42578125" style="116" customWidth="1"/>
    <col min="263" max="263" width="10.7109375" style="116" customWidth="1"/>
    <col min="264" max="512" width="9.140625" style="116"/>
    <col min="513" max="513" width="8.140625" style="116" bestFit="1" customWidth="1"/>
    <col min="514" max="514" width="50.7109375" style="116" customWidth="1"/>
    <col min="515" max="515" width="5" style="116" bestFit="1" customWidth="1"/>
    <col min="516" max="516" width="9.42578125" style="116" customWidth="1"/>
    <col min="517" max="517" width="8.42578125" style="116" customWidth="1"/>
    <col min="518" max="518" width="15.42578125" style="116" customWidth="1"/>
    <col min="519" max="519" width="10.7109375" style="116" customWidth="1"/>
    <col min="520" max="768" width="9.140625" style="116"/>
    <col min="769" max="769" width="8.140625" style="116" bestFit="1" customWidth="1"/>
    <col min="770" max="770" width="50.7109375" style="116" customWidth="1"/>
    <col min="771" max="771" width="5" style="116" bestFit="1" customWidth="1"/>
    <col min="772" max="772" width="9.42578125" style="116" customWidth="1"/>
    <col min="773" max="773" width="8.42578125" style="116" customWidth="1"/>
    <col min="774" max="774" width="15.42578125" style="116" customWidth="1"/>
    <col min="775" max="775" width="10.7109375" style="116" customWidth="1"/>
    <col min="776" max="1024" width="9.140625" style="116"/>
    <col min="1025" max="1025" width="8.140625" style="116" bestFit="1" customWidth="1"/>
    <col min="1026" max="1026" width="50.7109375" style="116" customWidth="1"/>
    <col min="1027" max="1027" width="5" style="116" bestFit="1" customWidth="1"/>
    <col min="1028" max="1028" width="9.42578125" style="116" customWidth="1"/>
    <col min="1029" max="1029" width="8.42578125" style="116" customWidth="1"/>
    <col min="1030" max="1030" width="15.42578125" style="116" customWidth="1"/>
    <col min="1031" max="1031" width="10.7109375" style="116" customWidth="1"/>
    <col min="1032" max="1280" width="9.140625" style="116"/>
    <col min="1281" max="1281" width="8.140625" style="116" bestFit="1" customWidth="1"/>
    <col min="1282" max="1282" width="50.7109375" style="116" customWidth="1"/>
    <col min="1283" max="1283" width="5" style="116" bestFit="1" customWidth="1"/>
    <col min="1284" max="1284" width="9.42578125" style="116" customWidth="1"/>
    <col min="1285" max="1285" width="8.42578125" style="116" customWidth="1"/>
    <col min="1286" max="1286" width="15.42578125" style="116" customWidth="1"/>
    <col min="1287" max="1287" width="10.7109375" style="116" customWidth="1"/>
    <col min="1288" max="1536" width="9.140625" style="116"/>
    <col min="1537" max="1537" width="8.140625" style="116" bestFit="1" customWidth="1"/>
    <col min="1538" max="1538" width="50.7109375" style="116" customWidth="1"/>
    <col min="1539" max="1539" width="5" style="116" bestFit="1" customWidth="1"/>
    <col min="1540" max="1540" width="9.42578125" style="116" customWidth="1"/>
    <col min="1541" max="1541" width="8.42578125" style="116" customWidth="1"/>
    <col min="1542" max="1542" width="15.42578125" style="116" customWidth="1"/>
    <col min="1543" max="1543" width="10.7109375" style="116" customWidth="1"/>
    <col min="1544" max="1792" width="9.140625" style="116"/>
    <col min="1793" max="1793" width="8.140625" style="116" bestFit="1" customWidth="1"/>
    <col min="1794" max="1794" width="50.7109375" style="116" customWidth="1"/>
    <col min="1795" max="1795" width="5" style="116" bestFit="1" customWidth="1"/>
    <col min="1796" max="1796" width="9.42578125" style="116" customWidth="1"/>
    <col min="1797" max="1797" width="8.42578125" style="116" customWidth="1"/>
    <col min="1798" max="1798" width="15.42578125" style="116" customWidth="1"/>
    <col min="1799" max="1799" width="10.7109375" style="116" customWidth="1"/>
    <col min="1800" max="2048" width="9.140625" style="116"/>
    <col min="2049" max="2049" width="8.140625" style="116" bestFit="1" customWidth="1"/>
    <col min="2050" max="2050" width="50.7109375" style="116" customWidth="1"/>
    <col min="2051" max="2051" width="5" style="116" bestFit="1" customWidth="1"/>
    <col min="2052" max="2052" width="9.42578125" style="116" customWidth="1"/>
    <col min="2053" max="2053" width="8.42578125" style="116" customWidth="1"/>
    <col min="2054" max="2054" width="15.42578125" style="116" customWidth="1"/>
    <col min="2055" max="2055" width="10.7109375" style="116" customWidth="1"/>
    <col min="2056" max="2304" width="9.140625" style="116"/>
    <col min="2305" max="2305" width="8.140625" style="116" bestFit="1" customWidth="1"/>
    <col min="2306" max="2306" width="50.7109375" style="116" customWidth="1"/>
    <col min="2307" max="2307" width="5" style="116" bestFit="1" customWidth="1"/>
    <col min="2308" max="2308" width="9.42578125" style="116" customWidth="1"/>
    <col min="2309" max="2309" width="8.42578125" style="116" customWidth="1"/>
    <col min="2310" max="2310" width="15.42578125" style="116" customWidth="1"/>
    <col min="2311" max="2311" width="10.7109375" style="116" customWidth="1"/>
    <col min="2312" max="2560" width="9.140625" style="116"/>
    <col min="2561" max="2561" width="8.140625" style="116" bestFit="1" customWidth="1"/>
    <col min="2562" max="2562" width="50.7109375" style="116" customWidth="1"/>
    <col min="2563" max="2563" width="5" style="116" bestFit="1" customWidth="1"/>
    <col min="2564" max="2564" width="9.42578125" style="116" customWidth="1"/>
    <col min="2565" max="2565" width="8.42578125" style="116" customWidth="1"/>
    <col min="2566" max="2566" width="15.42578125" style="116" customWidth="1"/>
    <col min="2567" max="2567" width="10.7109375" style="116" customWidth="1"/>
    <col min="2568" max="2816" width="9.140625" style="116"/>
    <col min="2817" max="2817" width="8.140625" style="116" bestFit="1" customWidth="1"/>
    <col min="2818" max="2818" width="50.7109375" style="116" customWidth="1"/>
    <col min="2819" max="2819" width="5" style="116" bestFit="1" customWidth="1"/>
    <col min="2820" max="2820" width="9.42578125" style="116" customWidth="1"/>
    <col min="2821" max="2821" width="8.42578125" style="116" customWidth="1"/>
    <col min="2822" max="2822" width="15.42578125" style="116" customWidth="1"/>
    <col min="2823" max="2823" width="10.7109375" style="116" customWidth="1"/>
    <col min="2824" max="3072" width="9.140625" style="116"/>
    <col min="3073" max="3073" width="8.140625" style="116" bestFit="1" customWidth="1"/>
    <col min="3074" max="3074" width="50.7109375" style="116" customWidth="1"/>
    <col min="3075" max="3075" width="5" style="116" bestFit="1" customWidth="1"/>
    <col min="3076" max="3076" width="9.42578125" style="116" customWidth="1"/>
    <col min="3077" max="3077" width="8.42578125" style="116" customWidth="1"/>
    <col min="3078" max="3078" width="15.42578125" style="116" customWidth="1"/>
    <col min="3079" max="3079" width="10.7109375" style="116" customWidth="1"/>
    <col min="3080" max="3328" width="9.140625" style="116"/>
    <col min="3329" max="3329" width="8.140625" style="116" bestFit="1" customWidth="1"/>
    <col min="3330" max="3330" width="50.7109375" style="116" customWidth="1"/>
    <col min="3331" max="3331" width="5" style="116" bestFit="1" customWidth="1"/>
    <col min="3332" max="3332" width="9.42578125" style="116" customWidth="1"/>
    <col min="3333" max="3333" width="8.42578125" style="116" customWidth="1"/>
    <col min="3334" max="3334" width="15.42578125" style="116" customWidth="1"/>
    <col min="3335" max="3335" width="10.7109375" style="116" customWidth="1"/>
    <col min="3336" max="3584" width="9.140625" style="116"/>
    <col min="3585" max="3585" width="8.140625" style="116" bestFit="1" customWidth="1"/>
    <col min="3586" max="3586" width="50.7109375" style="116" customWidth="1"/>
    <col min="3587" max="3587" width="5" style="116" bestFit="1" customWidth="1"/>
    <col min="3588" max="3588" width="9.42578125" style="116" customWidth="1"/>
    <col min="3589" max="3589" width="8.42578125" style="116" customWidth="1"/>
    <col min="3590" max="3590" width="15.42578125" style="116" customWidth="1"/>
    <col min="3591" max="3591" width="10.7109375" style="116" customWidth="1"/>
    <col min="3592" max="3840" width="9.140625" style="116"/>
    <col min="3841" max="3841" width="8.140625" style="116" bestFit="1" customWidth="1"/>
    <col min="3842" max="3842" width="50.7109375" style="116" customWidth="1"/>
    <col min="3843" max="3843" width="5" style="116" bestFit="1" customWidth="1"/>
    <col min="3844" max="3844" width="9.42578125" style="116" customWidth="1"/>
    <col min="3845" max="3845" width="8.42578125" style="116" customWidth="1"/>
    <col min="3846" max="3846" width="15.42578125" style="116" customWidth="1"/>
    <col min="3847" max="3847" width="10.7109375" style="116" customWidth="1"/>
    <col min="3848" max="4096" width="9.140625" style="116"/>
    <col min="4097" max="4097" width="8.140625" style="116" bestFit="1" customWidth="1"/>
    <col min="4098" max="4098" width="50.7109375" style="116" customWidth="1"/>
    <col min="4099" max="4099" width="5" style="116" bestFit="1" customWidth="1"/>
    <col min="4100" max="4100" width="9.42578125" style="116" customWidth="1"/>
    <col min="4101" max="4101" width="8.42578125" style="116" customWidth="1"/>
    <col min="4102" max="4102" width="15.42578125" style="116" customWidth="1"/>
    <col min="4103" max="4103" width="10.7109375" style="116" customWidth="1"/>
    <col min="4104" max="4352" width="9.140625" style="116"/>
    <col min="4353" max="4353" width="8.140625" style="116" bestFit="1" customWidth="1"/>
    <col min="4354" max="4354" width="50.7109375" style="116" customWidth="1"/>
    <col min="4355" max="4355" width="5" style="116" bestFit="1" customWidth="1"/>
    <col min="4356" max="4356" width="9.42578125" style="116" customWidth="1"/>
    <col min="4357" max="4357" width="8.42578125" style="116" customWidth="1"/>
    <col min="4358" max="4358" width="15.42578125" style="116" customWidth="1"/>
    <col min="4359" max="4359" width="10.7109375" style="116" customWidth="1"/>
    <col min="4360" max="4608" width="9.140625" style="116"/>
    <col min="4609" max="4609" width="8.140625" style="116" bestFit="1" customWidth="1"/>
    <col min="4610" max="4610" width="50.7109375" style="116" customWidth="1"/>
    <col min="4611" max="4611" width="5" style="116" bestFit="1" customWidth="1"/>
    <col min="4612" max="4612" width="9.42578125" style="116" customWidth="1"/>
    <col min="4613" max="4613" width="8.42578125" style="116" customWidth="1"/>
    <col min="4614" max="4614" width="15.42578125" style="116" customWidth="1"/>
    <col min="4615" max="4615" width="10.7109375" style="116" customWidth="1"/>
    <col min="4616" max="4864" width="9.140625" style="116"/>
    <col min="4865" max="4865" width="8.140625" style="116" bestFit="1" customWidth="1"/>
    <col min="4866" max="4866" width="50.7109375" style="116" customWidth="1"/>
    <col min="4867" max="4867" width="5" style="116" bestFit="1" customWidth="1"/>
    <col min="4868" max="4868" width="9.42578125" style="116" customWidth="1"/>
    <col min="4869" max="4869" width="8.42578125" style="116" customWidth="1"/>
    <col min="4870" max="4870" width="15.42578125" style="116" customWidth="1"/>
    <col min="4871" max="4871" width="10.7109375" style="116" customWidth="1"/>
    <col min="4872" max="5120" width="9.140625" style="116"/>
    <col min="5121" max="5121" width="8.140625" style="116" bestFit="1" customWidth="1"/>
    <col min="5122" max="5122" width="50.7109375" style="116" customWidth="1"/>
    <col min="5123" max="5123" width="5" style="116" bestFit="1" customWidth="1"/>
    <col min="5124" max="5124" width="9.42578125" style="116" customWidth="1"/>
    <col min="5125" max="5125" width="8.42578125" style="116" customWidth="1"/>
    <col min="5126" max="5126" width="15.42578125" style="116" customWidth="1"/>
    <col min="5127" max="5127" width="10.7109375" style="116" customWidth="1"/>
    <col min="5128" max="5376" width="9.140625" style="116"/>
    <col min="5377" max="5377" width="8.140625" style="116" bestFit="1" customWidth="1"/>
    <col min="5378" max="5378" width="50.7109375" style="116" customWidth="1"/>
    <col min="5379" max="5379" width="5" style="116" bestFit="1" customWidth="1"/>
    <col min="5380" max="5380" width="9.42578125" style="116" customWidth="1"/>
    <col min="5381" max="5381" width="8.42578125" style="116" customWidth="1"/>
    <col min="5382" max="5382" width="15.42578125" style="116" customWidth="1"/>
    <col min="5383" max="5383" width="10.7109375" style="116" customWidth="1"/>
    <col min="5384" max="5632" width="9.140625" style="116"/>
    <col min="5633" max="5633" width="8.140625" style="116" bestFit="1" customWidth="1"/>
    <col min="5634" max="5634" width="50.7109375" style="116" customWidth="1"/>
    <col min="5635" max="5635" width="5" style="116" bestFit="1" customWidth="1"/>
    <col min="5636" max="5636" width="9.42578125" style="116" customWidth="1"/>
    <col min="5637" max="5637" width="8.42578125" style="116" customWidth="1"/>
    <col min="5638" max="5638" width="15.42578125" style="116" customWidth="1"/>
    <col min="5639" max="5639" width="10.7109375" style="116" customWidth="1"/>
    <col min="5640" max="5888" width="9.140625" style="116"/>
    <col min="5889" max="5889" width="8.140625" style="116" bestFit="1" customWidth="1"/>
    <col min="5890" max="5890" width="50.7109375" style="116" customWidth="1"/>
    <col min="5891" max="5891" width="5" style="116" bestFit="1" customWidth="1"/>
    <col min="5892" max="5892" width="9.42578125" style="116" customWidth="1"/>
    <col min="5893" max="5893" width="8.42578125" style="116" customWidth="1"/>
    <col min="5894" max="5894" width="15.42578125" style="116" customWidth="1"/>
    <col min="5895" max="5895" width="10.7109375" style="116" customWidth="1"/>
    <col min="5896" max="6144" width="9.140625" style="116"/>
    <col min="6145" max="6145" width="8.140625" style="116" bestFit="1" customWidth="1"/>
    <col min="6146" max="6146" width="50.7109375" style="116" customWidth="1"/>
    <col min="6147" max="6147" width="5" style="116" bestFit="1" customWidth="1"/>
    <col min="6148" max="6148" width="9.42578125" style="116" customWidth="1"/>
    <col min="6149" max="6149" width="8.42578125" style="116" customWidth="1"/>
    <col min="6150" max="6150" width="15.42578125" style="116" customWidth="1"/>
    <col min="6151" max="6151" width="10.7109375" style="116" customWidth="1"/>
    <col min="6152" max="6400" width="9.140625" style="116"/>
    <col min="6401" max="6401" width="8.140625" style="116" bestFit="1" customWidth="1"/>
    <col min="6402" max="6402" width="50.7109375" style="116" customWidth="1"/>
    <col min="6403" max="6403" width="5" style="116" bestFit="1" customWidth="1"/>
    <col min="6404" max="6404" width="9.42578125" style="116" customWidth="1"/>
    <col min="6405" max="6405" width="8.42578125" style="116" customWidth="1"/>
    <col min="6406" max="6406" width="15.42578125" style="116" customWidth="1"/>
    <col min="6407" max="6407" width="10.7109375" style="116" customWidth="1"/>
    <col min="6408" max="6656" width="9.140625" style="116"/>
    <col min="6657" max="6657" width="8.140625" style="116" bestFit="1" customWidth="1"/>
    <col min="6658" max="6658" width="50.7109375" style="116" customWidth="1"/>
    <col min="6659" max="6659" width="5" style="116" bestFit="1" customWidth="1"/>
    <col min="6660" max="6660" width="9.42578125" style="116" customWidth="1"/>
    <col min="6661" max="6661" width="8.42578125" style="116" customWidth="1"/>
    <col min="6662" max="6662" width="15.42578125" style="116" customWidth="1"/>
    <col min="6663" max="6663" width="10.7109375" style="116" customWidth="1"/>
    <col min="6664" max="6912" width="9.140625" style="116"/>
    <col min="6913" max="6913" width="8.140625" style="116" bestFit="1" customWidth="1"/>
    <col min="6914" max="6914" width="50.7109375" style="116" customWidth="1"/>
    <col min="6915" max="6915" width="5" style="116" bestFit="1" customWidth="1"/>
    <col min="6916" max="6916" width="9.42578125" style="116" customWidth="1"/>
    <col min="6917" max="6917" width="8.42578125" style="116" customWidth="1"/>
    <col min="6918" max="6918" width="15.42578125" style="116" customWidth="1"/>
    <col min="6919" max="6919" width="10.7109375" style="116" customWidth="1"/>
    <col min="6920" max="7168" width="9.140625" style="116"/>
    <col min="7169" max="7169" width="8.140625" style="116" bestFit="1" customWidth="1"/>
    <col min="7170" max="7170" width="50.7109375" style="116" customWidth="1"/>
    <col min="7171" max="7171" width="5" style="116" bestFit="1" customWidth="1"/>
    <col min="7172" max="7172" width="9.42578125" style="116" customWidth="1"/>
    <col min="7173" max="7173" width="8.42578125" style="116" customWidth="1"/>
    <col min="7174" max="7174" width="15.42578125" style="116" customWidth="1"/>
    <col min="7175" max="7175" width="10.7109375" style="116" customWidth="1"/>
    <col min="7176" max="7424" width="9.140625" style="116"/>
    <col min="7425" max="7425" width="8.140625" style="116" bestFit="1" customWidth="1"/>
    <col min="7426" max="7426" width="50.7109375" style="116" customWidth="1"/>
    <col min="7427" max="7427" width="5" style="116" bestFit="1" customWidth="1"/>
    <col min="7428" max="7428" width="9.42578125" style="116" customWidth="1"/>
    <col min="7429" max="7429" width="8.42578125" style="116" customWidth="1"/>
    <col min="7430" max="7430" width="15.42578125" style="116" customWidth="1"/>
    <col min="7431" max="7431" width="10.7109375" style="116" customWidth="1"/>
    <col min="7432" max="7680" width="9.140625" style="116"/>
    <col min="7681" max="7681" width="8.140625" style="116" bestFit="1" customWidth="1"/>
    <col min="7682" max="7682" width="50.7109375" style="116" customWidth="1"/>
    <col min="7683" max="7683" width="5" style="116" bestFit="1" customWidth="1"/>
    <col min="7684" max="7684" width="9.42578125" style="116" customWidth="1"/>
    <col min="7685" max="7685" width="8.42578125" style="116" customWidth="1"/>
    <col min="7686" max="7686" width="15.42578125" style="116" customWidth="1"/>
    <col min="7687" max="7687" width="10.7109375" style="116" customWidth="1"/>
    <col min="7688" max="7936" width="9.140625" style="116"/>
    <col min="7937" max="7937" width="8.140625" style="116" bestFit="1" customWidth="1"/>
    <col min="7938" max="7938" width="50.7109375" style="116" customWidth="1"/>
    <col min="7939" max="7939" width="5" style="116" bestFit="1" customWidth="1"/>
    <col min="7940" max="7940" width="9.42578125" style="116" customWidth="1"/>
    <col min="7941" max="7941" width="8.42578125" style="116" customWidth="1"/>
    <col min="7942" max="7942" width="15.42578125" style="116" customWidth="1"/>
    <col min="7943" max="7943" width="10.7109375" style="116" customWidth="1"/>
    <col min="7944" max="8192" width="9.140625" style="116"/>
    <col min="8193" max="8193" width="8.140625" style="116" bestFit="1" customWidth="1"/>
    <col min="8194" max="8194" width="50.7109375" style="116" customWidth="1"/>
    <col min="8195" max="8195" width="5" style="116" bestFit="1" customWidth="1"/>
    <col min="8196" max="8196" width="9.42578125" style="116" customWidth="1"/>
    <col min="8197" max="8197" width="8.42578125" style="116" customWidth="1"/>
    <col min="8198" max="8198" width="15.42578125" style="116" customWidth="1"/>
    <col min="8199" max="8199" width="10.7109375" style="116" customWidth="1"/>
    <col min="8200" max="8448" width="9.140625" style="116"/>
    <col min="8449" max="8449" width="8.140625" style="116" bestFit="1" customWidth="1"/>
    <col min="8450" max="8450" width="50.7109375" style="116" customWidth="1"/>
    <col min="8451" max="8451" width="5" style="116" bestFit="1" customWidth="1"/>
    <col min="8452" max="8452" width="9.42578125" style="116" customWidth="1"/>
    <col min="8453" max="8453" width="8.42578125" style="116" customWidth="1"/>
    <col min="8454" max="8454" width="15.42578125" style="116" customWidth="1"/>
    <col min="8455" max="8455" width="10.7109375" style="116" customWidth="1"/>
    <col min="8456" max="8704" width="9.140625" style="116"/>
    <col min="8705" max="8705" width="8.140625" style="116" bestFit="1" customWidth="1"/>
    <col min="8706" max="8706" width="50.7109375" style="116" customWidth="1"/>
    <col min="8707" max="8707" width="5" style="116" bestFit="1" customWidth="1"/>
    <col min="8708" max="8708" width="9.42578125" style="116" customWidth="1"/>
    <col min="8709" max="8709" width="8.42578125" style="116" customWidth="1"/>
    <col min="8710" max="8710" width="15.42578125" style="116" customWidth="1"/>
    <col min="8711" max="8711" width="10.7109375" style="116" customWidth="1"/>
    <col min="8712" max="8960" width="9.140625" style="116"/>
    <col min="8961" max="8961" width="8.140625" style="116" bestFit="1" customWidth="1"/>
    <col min="8962" max="8962" width="50.7109375" style="116" customWidth="1"/>
    <col min="8963" max="8963" width="5" style="116" bestFit="1" customWidth="1"/>
    <col min="8964" max="8964" width="9.42578125" style="116" customWidth="1"/>
    <col min="8965" max="8965" width="8.42578125" style="116" customWidth="1"/>
    <col min="8966" max="8966" width="15.42578125" style="116" customWidth="1"/>
    <col min="8967" max="8967" width="10.7109375" style="116" customWidth="1"/>
    <col min="8968" max="9216" width="9.140625" style="116"/>
    <col min="9217" max="9217" width="8.140625" style="116" bestFit="1" customWidth="1"/>
    <col min="9218" max="9218" width="50.7109375" style="116" customWidth="1"/>
    <col min="9219" max="9219" width="5" style="116" bestFit="1" customWidth="1"/>
    <col min="9220" max="9220" width="9.42578125" style="116" customWidth="1"/>
    <col min="9221" max="9221" width="8.42578125" style="116" customWidth="1"/>
    <col min="9222" max="9222" width="15.42578125" style="116" customWidth="1"/>
    <col min="9223" max="9223" width="10.7109375" style="116" customWidth="1"/>
    <col min="9224" max="9472" width="9.140625" style="116"/>
    <col min="9473" max="9473" width="8.140625" style="116" bestFit="1" customWidth="1"/>
    <col min="9474" max="9474" width="50.7109375" style="116" customWidth="1"/>
    <col min="9475" max="9475" width="5" style="116" bestFit="1" customWidth="1"/>
    <col min="9476" max="9476" width="9.42578125" style="116" customWidth="1"/>
    <col min="9477" max="9477" width="8.42578125" style="116" customWidth="1"/>
    <col min="9478" max="9478" width="15.42578125" style="116" customWidth="1"/>
    <col min="9479" max="9479" width="10.7109375" style="116" customWidth="1"/>
    <col min="9480" max="9728" width="9.140625" style="116"/>
    <col min="9729" max="9729" width="8.140625" style="116" bestFit="1" customWidth="1"/>
    <col min="9730" max="9730" width="50.7109375" style="116" customWidth="1"/>
    <col min="9731" max="9731" width="5" style="116" bestFit="1" customWidth="1"/>
    <col min="9732" max="9732" width="9.42578125" style="116" customWidth="1"/>
    <col min="9733" max="9733" width="8.42578125" style="116" customWidth="1"/>
    <col min="9734" max="9734" width="15.42578125" style="116" customWidth="1"/>
    <col min="9735" max="9735" width="10.7109375" style="116" customWidth="1"/>
    <col min="9736" max="9984" width="9.140625" style="116"/>
    <col min="9985" max="9985" width="8.140625" style="116" bestFit="1" customWidth="1"/>
    <col min="9986" max="9986" width="50.7109375" style="116" customWidth="1"/>
    <col min="9987" max="9987" width="5" style="116" bestFit="1" customWidth="1"/>
    <col min="9988" max="9988" width="9.42578125" style="116" customWidth="1"/>
    <col min="9989" max="9989" width="8.42578125" style="116" customWidth="1"/>
    <col min="9990" max="9990" width="15.42578125" style="116" customWidth="1"/>
    <col min="9991" max="9991" width="10.7109375" style="116" customWidth="1"/>
    <col min="9992" max="10240" width="9.140625" style="116"/>
    <col min="10241" max="10241" width="8.140625" style="116" bestFit="1" customWidth="1"/>
    <col min="10242" max="10242" width="50.7109375" style="116" customWidth="1"/>
    <col min="10243" max="10243" width="5" style="116" bestFit="1" customWidth="1"/>
    <col min="10244" max="10244" width="9.42578125" style="116" customWidth="1"/>
    <col min="10245" max="10245" width="8.42578125" style="116" customWidth="1"/>
    <col min="10246" max="10246" width="15.42578125" style="116" customWidth="1"/>
    <col min="10247" max="10247" width="10.7109375" style="116" customWidth="1"/>
    <col min="10248" max="10496" width="9.140625" style="116"/>
    <col min="10497" max="10497" width="8.140625" style="116" bestFit="1" customWidth="1"/>
    <col min="10498" max="10498" width="50.7109375" style="116" customWidth="1"/>
    <col min="10499" max="10499" width="5" style="116" bestFit="1" customWidth="1"/>
    <col min="10500" max="10500" width="9.42578125" style="116" customWidth="1"/>
    <col min="10501" max="10501" width="8.42578125" style="116" customWidth="1"/>
    <col min="10502" max="10502" width="15.42578125" style="116" customWidth="1"/>
    <col min="10503" max="10503" width="10.7109375" style="116" customWidth="1"/>
    <col min="10504" max="10752" width="9.140625" style="116"/>
    <col min="10753" max="10753" width="8.140625" style="116" bestFit="1" customWidth="1"/>
    <col min="10754" max="10754" width="50.7109375" style="116" customWidth="1"/>
    <col min="10755" max="10755" width="5" style="116" bestFit="1" customWidth="1"/>
    <col min="10756" max="10756" width="9.42578125" style="116" customWidth="1"/>
    <col min="10757" max="10757" width="8.42578125" style="116" customWidth="1"/>
    <col min="10758" max="10758" width="15.42578125" style="116" customWidth="1"/>
    <col min="10759" max="10759" width="10.7109375" style="116" customWidth="1"/>
    <col min="10760" max="11008" width="9.140625" style="116"/>
    <col min="11009" max="11009" width="8.140625" style="116" bestFit="1" customWidth="1"/>
    <col min="11010" max="11010" width="50.7109375" style="116" customWidth="1"/>
    <col min="11011" max="11011" width="5" style="116" bestFit="1" customWidth="1"/>
    <col min="11012" max="11012" width="9.42578125" style="116" customWidth="1"/>
    <col min="11013" max="11013" width="8.42578125" style="116" customWidth="1"/>
    <col min="11014" max="11014" width="15.42578125" style="116" customWidth="1"/>
    <col min="11015" max="11015" width="10.7109375" style="116" customWidth="1"/>
    <col min="11016" max="11264" width="9.140625" style="116"/>
    <col min="11265" max="11265" width="8.140625" style="116" bestFit="1" customWidth="1"/>
    <col min="11266" max="11266" width="50.7109375" style="116" customWidth="1"/>
    <col min="11267" max="11267" width="5" style="116" bestFit="1" customWidth="1"/>
    <col min="11268" max="11268" width="9.42578125" style="116" customWidth="1"/>
    <col min="11269" max="11269" width="8.42578125" style="116" customWidth="1"/>
    <col min="11270" max="11270" width="15.42578125" style="116" customWidth="1"/>
    <col min="11271" max="11271" width="10.7109375" style="116" customWidth="1"/>
    <col min="11272" max="11520" width="9.140625" style="116"/>
    <col min="11521" max="11521" width="8.140625" style="116" bestFit="1" customWidth="1"/>
    <col min="11522" max="11522" width="50.7109375" style="116" customWidth="1"/>
    <col min="11523" max="11523" width="5" style="116" bestFit="1" customWidth="1"/>
    <col min="11524" max="11524" width="9.42578125" style="116" customWidth="1"/>
    <col min="11525" max="11525" width="8.42578125" style="116" customWidth="1"/>
    <col min="11526" max="11526" width="15.42578125" style="116" customWidth="1"/>
    <col min="11527" max="11527" width="10.7109375" style="116" customWidth="1"/>
    <col min="11528" max="11776" width="9.140625" style="116"/>
    <col min="11777" max="11777" width="8.140625" style="116" bestFit="1" customWidth="1"/>
    <col min="11778" max="11778" width="50.7109375" style="116" customWidth="1"/>
    <col min="11779" max="11779" width="5" style="116" bestFit="1" customWidth="1"/>
    <col min="11780" max="11780" width="9.42578125" style="116" customWidth="1"/>
    <col min="11781" max="11781" width="8.42578125" style="116" customWidth="1"/>
    <col min="11782" max="11782" width="15.42578125" style="116" customWidth="1"/>
    <col min="11783" max="11783" width="10.7109375" style="116" customWidth="1"/>
    <col min="11784" max="12032" width="9.140625" style="116"/>
    <col min="12033" max="12033" width="8.140625" style="116" bestFit="1" customWidth="1"/>
    <col min="12034" max="12034" width="50.7109375" style="116" customWidth="1"/>
    <col min="12035" max="12035" width="5" style="116" bestFit="1" customWidth="1"/>
    <col min="12036" max="12036" width="9.42578125" style="116" customWidth="1"/>
    <col min="12037" max="12037" width="8.42578125" style="116" customWidth="1"/>
    <col min="12038" max="12038" width="15.42578125" style="116" customWidth="1"/>
    <col min="12039" max="12039" width="10.7109375" style="116" customWidth="1"/>
    <col min="12040" max="12288" width="9.140625" style="116"/>
    <col min="12289" max="12289" width="8.140625" style="116" bestFit="1" customWidth="1"/>
    <col min="12290" max="12290" width="50.7109375" style="116" customWidth="1"/>
    <col min="12291" max="12291" width="5" style="116" bestFit="1" customWidth="1"/>
    <col min="12292" max="12292" width="9.42578125" style="116" customWidth="1"/>
    <col min="12293" max="12293" width="8.42578125" style="116" customWidth="1"/>
    <col min="12294" max="12294" width="15.42578125" style="116" customWidth="1"/>
    <col min="12295" max="12295" width="10.7109375" style="116" customWidth="1"/>
    <col min="12296" max="12544" width="9.140625" style="116"/>
    <col min="12545" max="12545" width="8.140625" style="116" bestFit="1" customWidth="1"/>
    <col min="12546" max="12546" width="50.7109375" style="116" customWidth="1"/>
    <col min="12547" max="12547" width="5" style="116" bestFit="1" customWidth="1"/>
    <col min="12548" max="12548" width="9.42578125" style="116" customWidth="1"/>
    <col min="12549" max="12549" width="8.42578125" style="116" customWidth="1"/>
    <col min="12550" max="12550" width="15.42578125" style="116" customWidth="1"/>
    <col min="12551" max="12551" width="10.7109375" style="116" customWidth="1"/>
    <col min="12552" max="12800" width="9.140625" style="116"/>
    <col min="12801" max="12801" width="8.140625" style="116" bestFit="1" customWidth="1"/>
    <col min="12802" max="12802" width="50.7109375" style="116" customWidth="1"/>
    <col min="12803" max="12803" width="5" style="116" bestFit="1" customWidth="1"/>
    <col min="12804" max="12804" width="9.42578125" style="116" customWidth="1"/>
    <col min="12805" max="12805" width="8.42578125" style="116" customWidth="1"/>
    <col min="12806" max="12806" width="15.42578125" style="116" customWidth="1"/>
    <col min="12807" max="12807" width="10.7109375" style="116" customWidth="1"/>
    <col min="12808" max="13056" width="9.140625" style="116"/>
    <col min="13057" max="13057" width="8.140625" style="116" bestFit="1" customWidth="1"/>
    <col min="13058" max="13058" width="50.7109375" style="116" customWidth="1"/>
    <col min="13059" max="13059" width="5" style="116" bestFit="1" customWidth="1"/>
    <col min="13060" max="13060" width="9.42578125" style="116" customWidth="1"/>
    <col min="13061" max="13061" width="8.42578125" style="116" customWidth="1"/>
    <col min="13062" max="13062" width="15.42578125" style="116" customWidth="1"/>
    <col min="13063" max="13063" width="10.7109375" style="116" customWidth="1"/>
    <col min="13064" max="13312" width="9.140625" style="116"/>
    <col min="13313" max="13313" width="8.140625" style="116" bestFit="1" customWidth="1"/>
    <col min="13314" max="13314" width="50.7109375" style="116" customWidth="1"/>
    <col min="13315" max="13315" width="5" style="116" bestFit="1" customWidth="1"/>
    <col min="13316" max="13316" width="9.42578125" style="116" customWidth="1"/>
    <col min="13317" max="13317" width="8.42578125" style="116" customWidth="1"/>
    <col min="13318" max="13318" width="15.42578125" style="116" customWidth="1"/>
    <col min="13319" max="13319" width="10.7109375" style="116" customWidth="1"/>
    <col min="13320" max="13568" width="9.140625" style="116"/>
    <col min="13569" max="13569" width="8.140625" style="116" bestFit="1" customWidth="1"/>
    <col min="13570" max="13570" width="50.7109375" style="116" customWidth="1"/>
    <col min="13571" max="13571" width="5" style="116" bestFit="1" customWidth="1"/>
    <col min="13572" max="13572" width="9.42578125" style="116" customWidth="1"/>
    <col min="13573" max="13573" width="8.42578125" style="116" customWidth="1"/>
    <col min="13574" max="13574" width="15.42578125" style="116" customWidth="1"/>
    <col min="13575" max="13575" width="10.7109375" style="116" customWidth="1"/>
    <col min="13576" max="13824" width="9.140625" style="116"/>
    <col min="13825" max="13825" width="8.140625" style="116" bestFit="1" customWidth="1"/>
    <col min="13826" max="13826" width="50.7109375" style="116" customWidth="1"/>
    <col min="13827" max="13827" width="5" style="116" bestFit="1" customWidth="1"/>
    <col min="13828" max="13828" width="9.42578125" style="116" customWidth="1"/>
    <col min="13829" max="13829" width="8.42578125" style="116" customWidth="1"/>
    <col min="13830" max="13830" width="15.42578125" style="116" customWidth="1"/>
    <col min="13831" max="13831" width="10.7109375" style="116" customWidth="1"/>
    <col min="13832" max="14080" width="9.140625" style="116"/>
    <col min="14081" max="14081" width="8.140625" style="116" bestFit="1" customWidth="1"/>
    <col min="14082" max="14082" width="50.7109375" style="116" customWidth="1"/>
    <col min="14083" max="14083" width="5" style="116" bestFit="1" customWidth="1"/>
    <col min="14084" max="14084" width="9.42578125" style="116" customWidth="1"/>
    <col min="14085" max="14085" width="8.42578125" style="116" customWidth="1"/>
    <col min="14086" max="14086" width="15.42578125" style="116" customWidth="1"/>
    <col min="14087" max="14087" width="10.7109375" style="116" customWidth="1"/>
    <col min="14088" max="14336" width="9.140625" style="116"/>
    <col min="14337" max="14337" width="8.140625" style="116" bestFit="1" customWidth="1"/>
    <col min="14338" max="14338" width="50.7109375" style="116" customWidth="1"/>
    <col min="14339" max="14339" width="5" style="116" bestFit="1" customWidth="1"/>
    <col min="14340" max="14340" width="9.42578125" style="116" customWidth="1"/>
    <col min="14341" max="14341" width="8.42578125" style="116" customWidth="1"/>
    <col min="14342" max="14342" width="15.42578125" style="116" customWidth="1"/>
    <col min="14343" max="14343" width="10.7109375" style="116" customWidth="1"/>
    <col min="14344" max="14592" width="9.140625" style="116"/>
    <col min="14593" max="14593" width="8.140625" style="116" bestFit="1" customWidth="1"/>
    <col min="14594" max="14594" width="50.7109375" style="116" customWidth="1"/>
    <col min="14595" max="14595" width="5" style="116" bestFit="1" customWidth="1"/>
    <col min="14596" max="14596" width="9.42578125" style="116" customWidth="1"/>
    <col min="14597" max="14597" width="8.42578125" style="116" customWidth="1"/>
    <col min="14598" max="14598" width="15.42578125" style="116" customWidth="1"/>
    <col min="14599" max="14599" width="10.7109375" style="116" customWidth="1"/>
    <col min="14600" max="14848" width="9.140625" style="116"/>
    <col min="14849" max="14849" width="8.140625" style="116" bestFit="1" customWidth="1"/>
    <col min="14850" max="14850" width="50.7109375" style="116" customWidth="1"/>
    <col min="14851" max="14851" width="5" style="116" bestFit="1" customWidth="1"/>
    <col min="14852" max="14852" width="9.42578125" style="116" customWidth="1"/>
    <col min="14853" max="14853" width="8.42578125" style="116" customWidth="1"/>
    <col min="14854" max="14854" width="15.42578125" style="116" customWidth="1"/>
    <col min="14855" max="14855" width="10.7109375" style="116" customWidth="1"/>
    <col min="14856" max="15104" width="9.140625" style="116"/>
    <col min="15105" max="15105" width="8.140625" style="116" bestFit="1" customWidth="1"/>
    <col min="15106" max="15106" width="50.7109375" style="116" customWidth="1"/>
    <col min="15107" max="15107" width="5" style="116" bestFit="1" customWidth="1"/>
    <col min="15108" max="15108" width="9.42578125" style="116" customWidth="1"/>
    <col min="15109" max="15109" width="8.42578125" style="116" customWidth="1"/>
    <col min="15110" max="15110" width="15.42578125" style="116" customWidth="1"/>
    <col min="15111" max="15111" width="10.7109375" style="116" customWidth="1"/>
    <col min="15112" max="15360" width="9.140625" style="116"/>
    <col min="15361" max="15361" width="8.140625" style="116" bestFit="1" customWidth="1"/>
    <col min="15362" max="15362" width="50.7109375" style="116" customWidth="1"/>
    <col min="15363" max="15363" width="5" style="116" bestFit="1" customWidth="1"/>
    <col min="15364" max="15364" width="9.42578125" style="116" customWidth="1"/>
    <col min="15365" max="15365" width="8.42578125" style="116" customWidth="1"/>
    <col min="15366" max="15366" width="15.42578125" style="116" customWidth="1"/>
    <col min="15367" max="15367" width="10.7109375" style="116" customWidth="1"/>
    <col min="15368" max="15616" width="9.140625" style="116"/>
    <col min="15617" max="15617" width="8.140625" style="116" bestFit="1" customWidth="1"/>
    <col min="15618" max="15618" width="50.7109375" style="116" customWidth="1"/>
    <col min="15619" max="15619" width="5" style="116" bestFit="1" customWidth="1"/>
    <col min="15620" max="15620" width="9.42578125" style="116" customWidth="1"/>
    <col min="15621" max="15621" width="8.42578125" style="116" customWidth="1"/>
    <col min="15622" max="15622" width="15.42578125" style="116" customWidth="1"/>
    <col min="15623" max="15623" width="10.7109375" style="116" customWidth="1"/>
    <col min="15624" max="15872" width="9.140625" style="116"/>
    <col min="15873" max="15873" width="8.140625" style="116" bestFit="1" customWidth="1"/>
    <col min="15874" max="15874" width="50.7109375" style="116" customWidth="1"/>
    <col min="15875" max="15875" width="5" style="116" bestFit="1" customWidth="1"/>
    <col min="15876" max="15876" width="9.42578125" style="116" customWidth="1"/>
    <col min="15877" max="15877" width="8.42578125" style="116" customWidth="1"/>
    <col min="15878" max="15878" width="15.42578125" style="116" customWidth="1"/>
    <col min="15879" max="15879" width="10.7109375" style="116" customWidth="1"/>
    <col min="15880" max="16128" width="9.140625" style="116"/>
    <col min="16129" max="16129" width="8.140625" style="116" bestFit="1" customWidth="1"/>
    <col min="16130" max="16130" width="50.7109375" style="116" customWidth="1"/>
    <col min="16131" max="16131" width="5" style="116" bestFit="1" customWidth="1"/>
    <col min="16132" max="16132" width="9.42578125" style="116" customWidth="1"/>
    <col min="16133" max="16133" width="8.42578125" style="116" customWidth="1"/>
    <col min="16134" max="16134" width="15.42578125" style="116" customWidth="1"/>
    <col min="16135" max="16135" width="10.7109375" style="116" customWidth="1"/>
    <col min="16136" max="16384" width="9.140625" style="116"/>
  </cols>
  <sheetData>
    <row r="2" spans="1:8" x14ac:dyDescent="0.2">
      <c r="A2" s="111"/>
      <c r="D2" s="113"/>
      <c r="E2" s="114"/>
      <c r="F2" s="115"/>
      <c r="G2" s="112"/>
      <c r="H2" s="113"/>
    </row>
    <row r="3" spans="1:8" ht="15.75" x14ac:dyDescent="0.25">
      <c r="A3" s="117"/>
      <c r="B3" s="118" t="s">
        <v>447</v>
      </c>
      <c r="C3" s="119"/>
      <c r="D3" s="113"/>
      <c r="E3" s="114"/>
      <c r="F3" s="115"/>
      <c r="G3" s="112"/>
      <c r="H3" s="113"/>
    </row>
    <row r="4" spans="1:8" ht="15.75" x14ac:dyDescent="0.25">
      <c r="A4" s="120"/>
      <c r="B4" s="118"/>
      <c r="C4" s="119"/>
      <c r="D4" s="113"/>
      <c r="E4" s="114"/>
      <c r="F4" s="115"/>
      <c r="G4" s="112"/>
      <c r="H4" s="113"/>
    </row>
    <row r="5" spans="1:8" ht="38.25" x14ac:dyDescent="0.25">
      <c r="A5" s="121"/>
      <c r="B5" s="154" t="s">
        <v>487</v>
      </c>
      <c r="C5" s="119"/>
      <c r="D5" s="113"/>
      <c r="E5" s="114"/>
      <c r="F5" s="115"/>
      <c r="G5" s="112"/>
      <c r="H5" s="113"/>
    </row>
    <row r="6" spans="1:8" ht="15.75" x14ac:dyDescent="0.25">
      <c r="A6" s="120"/>
      <c r="B6" s="155" t="s">
        <v>449</v>
      </c>
      <c r="C6" s="119"/>
      <c r="D6" s="113"/>
      <c r="E6" s="114"/>
      <c r="F6" s="115"/>
      <c r="G6" s="112"/>
      <c r="H6" s="113"/>
    </row>
    <row r="7" spans="1:8" ht="15.75" x14ac:dyDescent="0.25">
      <c r="A7" s="120"/>
      <c r="B7" s="155" t="s">
        <v>488</v>
      </c>
      <c r="C7" s="119"/>
      <c r="D7" s="113"/>
      <c r="E7" s="114"/>
      <c r="F7" s="115"/>
      <c r="G7" s="112"/>
      <c r="H7" s="113"/>
    </row>
    <row r="8" spans="1:8" ht="15.75" x14ac:dyDescent="0.25">
      <c r="A8" s="120"/>
      <c r="B8" s="118" t="s">
        <v>132</v>
      </c>
      <c r="C8" s="119"/>
      <c r="D8" s="113"/>
      <c r="E8" s="114"/>
      <c r="F8" s="115"/>
      <c r="G8" s="112"/>
      <c r="H8" s="113"/>
    </row>
    <row r="9" spans="1:8" ht="15.75" x14ac:dyDescent="0.25">
      <c r="A9" s="120"/>
      <c r="B9" s="118"/>
      <c r="C9" s="119"/>
      <c r="D9" s="113"/>
      <c r="E9" s="114"/>
      <c r="F9" s="115"/>
      <c r="G9" s="112"/>
      <c r="H9" s="113"/>
    </row>
    <row r="10" spans="1:8" x14ac:dyDescent="0.2">
      <c r="B10" s="156" t="s">
        <v>489</v>
      </c>
    </row>
    <row r="11" spans="1:8" ht="15.75" x14ac:dyDescent="0.25">
      <c r="A11" s="125"/>
      <c r="B11" s="126"/>
    </row>
    <row r="12" spans="1:8" x14ac:dyDescent="0.2">
      <c r="A12" s="127" t="s">
        <v>451</v>
      </c>
      <c r="B12" s="128" t="s">
        <v>130</v>
      </c>
      <c r="C12" s="129" t="s">
        <v>452</v>
      </c>
      <c r="D12" s="128" t="s">
        <v>126</v>
      </c>
      <c r="E12" s="130" t="s">
        <v>453</v>
      </c>
      <c r="F12" s="130" t="s">
        <v>454</v>
      </c>
    </row>
    <row r="13" spans="1:8" x14ac:dyDescent="0.2">
      <c r="A13" s="131" t="s">
        <v>456</v>
      </c>
      <c r="B13" s="132" t="s">
        <v>455</v>
      </c>
      <c r="C13" s="133"/>
      <c r="D13" s="132"/>
      <c r="E13" s="134"/>
    </row>
    <row r="14" spans="1:8" x14ac:dyDescent="0.2">
      <c r="A14" s="157" t="s">
        <v>490</v>
      </c>
      <c r="B14" s="158" t="s">
        <v>491</v>
      </c>
      <c r="C14" s="133"/>
      <c r="D14" s="132"/>
      <c r="E14" s="159" t="s">
        <v>492</v>
      </c>
      <c r="F14" s="160">
        <f>SUM(F16:F24)</f>
        <v>0</v>
      </c>
    </row>
    <row r="15" spans="1:8" x14ac:dyDescent="0.2">
      <c r="A15" s="157"/>
      <c r="B15" s="158"/>
      <c r="C15" s="133"/>
      <c r="D15" s="132"/>
      <c r="E15" s="159"/>
      <c r="F15" s="160"/>
    </row>
    <row r="16" spans="1:8" x14ac:dyDescent="0.2">
      <c r="A16" s="135" t="s">
        <v>493</v>
      </c>
      <c r="B16" s="136" t="s">
        <v>494</v>
      </c>
      <c r="C16" s="137" t="s">
        <v>401</v>
      </c>
      <c r="D16" s="138">
        <v>0.18</v>
      </c>
      <c r="E16" s="161"/>
      <c r="F16" s="100">
        <f>D16*E16</f>
        <v>0</v>
      </c>
    </row>
    <row r="17" spans="1:6" ht="25.5" x14ac:dyDescent="0.2">
      <c r="A17" s="135" t="s">
        <v>495</v>
      </c>
      <c r="B17" s="136" t="s">
        <v>457</v>
      </c>
      <c r="C17" s="137" t="s">
        <v>401</v>
      </c>
      <c r="D17" s="138">
        <v>0.18</v>
      </c>
      <c r="E17" s="161"/>
      <c r="F17" s="100">
        <f>D17*E17</f>
        <v>0</v>
      </c>
    </row>
    <row r="18" spans="1:6" x14ac:dyDescent="0.2">
      <c r="A18" s="135" t="s">
        <v>496</v>
      </c>
      <c r="B18" s="136" t="s">
        <v>497</v>
      </c>
      <c r="C18" s="137" t="s">
        <v>401</v>
      </c>
      <c r="D18" s="138">
        <v>0.18</v>
      </c>
      <c r="E18" s="161"/>
      <c r="F18" s="100">
        <f>D18*E18</f>
        <v>0</v>
      </c>
    </row>
    <row r="19" spans="1:6" x14ac:dyDescent="0.2">
      <c r="A19" s="135"/>
      <c r="B19" s="136"/>
      <c r="C19" s="137"/>
      <c r="D19" s="138"/>
      <c r="E19" s="161"/>
      <c r="F19" s="100"/>
    </row>
    <row r="20" spans="1:6" x14ac:dyDescent="0.2">
      <c r="A20" s="157" t="s">
        <v>498</v>
      </c>
      <c r="B20" s="158" t="s">
        <v>499</v>
      </c>
      <c r="C20" s="133"/>
      <c r="D20" s="132"/>
      <c r="E20" s="134"/>
      <c r="F20" s="100"/>
    </row>
    <row r="21" spans="1:6" x14ac:dyDescent="0.2">
      <c r="A21" s="157"/>
      <c r="B21" s="158"/>
      <c r="C21" s="133"/>
      <c r="D21" s="132"/>
      <c r="E21" s="134"/>
      <c r="F21" s="100"/>
    </row>
    <row r="22" spans="1:6" ht="114.75" x14ac:dyDescent="0.2">
      <c r="A22" s="135" t="s">
        <v>500</v>
      </c>
      <c r="B22" s="136" t="s">
        <v>501</v>
      </c>
      <c r="C22" s="137" t="s">
        <v>462</v>
      </c>
      <c r="D22" s="138">
        <v>8</v>
      </c>
      <c r="E22" s="161"/>
      <c r="F22" s="100">
        <f>D22*E22</f>
        <v>0</v>
      </c>
    </row>
    <row r="23" spans="1:6" ht="25.5" x14ac:dyDescent="0.2">
      <c r="A23" s="135" t="s">
        <v>502</v>
      </c>
      <c r="B23" s="136" t="s">
        <v>503</v>
      </c>
      <c r="C23" s="137" t="s">
        <v>462</v>
      </c>
      <c r="D23" s="138">
        <v>4</v>
      </c>
      <c r="E23" s="161"/>
      <c r="F23" s="100">
        <f>D23*E23</f>
        <v>0</v>
      </c>
    </row>
    <row r="24" spans="1:6" ht="25.5" x14ac:dyDescent="0.2">
      <c r="A24" s="135" t="s">
        <v>504</v>
      </c>
      <c r="B24" s="136" t="s">
        <v>505</v>
      </c>
      <c r="C24" s="137" t="s">
        <v>438</v>
      </c>
      <c r="D24" s="138">
        <v>1</v>
      </c>
      <c r="E24" s="161"/>
      <c r="F24" s="100">
        <f>D24*E24</f>
        <v>0</v>
      </c>
    </row>
    <row r="25" spans="1:6" x14ac:dyDescent="0.2">
      <c r="A25" s="144"/>
      <c r="B25" s="145"/>
      <c r="C25" s="146"/>
      <c r="D25" s="143"/>
      <c r="E25" s="100"/>
      <c r="F25" s="100"/>
    </row>
    <row r="26" spans="1:6" x14ac:dyDescent="0.2">
      <c r="A26" s="131" t="s">
        <v>458</v>
      </c>
      <c r="B26" s="132" t="s">
        <v>465</v>
      </c>
      <c r="C26" s="133"/>
      <c r="D26" s="132"/>
      <c r="E26" s="134" t="s">
        <v>492</v>
      </c>
      <c r="F26" s="100">
        <f>SUM(F28:F43)</f>
        <v>0</v>
      </c>
    </row>
    <row r="27" spans="1:6" x14ac:dyDescent="0.2">
      <c r="A27" s="144"/>
      <c r="B27" s="145"/>
      <c r="C27" s="146"/>
      <c r="D27" s="143"/>
      <c r="E27" s="100"/>
      <c r="F27" s="100"/>
    </row>
    <row r="28" spans="1:6" x14ac:dyDescent="0.2">
      <c r="A28" s="135" t="s">
        <v>506</v>
      </c>
      <c r="B28" s="145" t="s">
        <v>507</v>
      </c>
      <c r="C28" s="146" t="s">
        <v>467</v>
      </c>
      <c r="D28" s="143">
        <v>48</v>
      </c>
      <c r="E28" s="100"/>
      <c r="F28" s="100">
        <f t="shared" ref="F28:F43" si="0">D28*E28</f>
        <v>0</v>
      </c>
    </row>
    <row r="29" spans="1:6" ht="51" x14ac:dyDescent="0.2">
      <c r="A29" s="135" t="s">
        <v>508</v>
      </c>
      <c r="B29" s="136" t="s">
        <v>509</v>
      </c>
      <c r="C29" s="112" t="s">
        <v>467</v>
      </c>
      <c r="D29" s="143">
        <v>180</v>
      </c>
      <c r="E29" s="100"/>
      <c r="F29" s="100">
        <f t="shared" si="0"/>
        <v>0</v>
      </c>
    </row>
    <row r="30" spans="1:6" ht="25.5" x14ac:dyDescent="0.2">
      <c r="A30" s="135" t="s">
        <v>510</v>
      </c>
      <c r="B30" s="136" t="s">
        <v>511</v>
      </c>
      <c r="C30" s="112" t="s">
        <v>467</v>
      </c>
      <c r="D30" s="143">
        <v>190</v>
      </c>
      <c r="E30" s="100"/>
      <c r="F30" s="100">
        <f t="shared" si="0"/>
        <v>0</v>
      </c>
    </row>
    <row r="31" spans="1:6" ht="25.5" x14ac:dyDescent="0.2">
      <c r="A31" s="135" t="s">
        <v>512</v>
      </c>
      <c r="B31" s="136" t="s">
        <v>513</v>
      </c>
      <c r="C31" s="112" t="s">
        <v>467</v>
      </c>
      <c r="D31" s="143">
        <v>190</v>
      </c>
      <c r="E31" s="100"/>
      <c r="F31" s="100">
        <f t="shared" si="0"/>
        <v>0</v>
      </c>
    </row>
    <row r="32" spans="1:6" ht="25.5" x14ac:dyDescent="0.2">
      <c r="A32" s="135" t="s">
        <v>514</v>
      </c>
      <c r="B32" s="136" t="s">
        <v>515</v>
      </c>
      <c r="C32" s="112" t="s">
        <v>467</v>
      </c>
      <c r="D32" s="143">
        <v>1000</v>
      </c>
      <c r="E32" s="100"/>
      <c r="F32" s="100">
        <f t="shared" si="0"/>
        <v>0</v>
      </c>
    </row>
    <row r="33" spans="1:7" ht="25.5" x14ac:dyDescent="0.2">
      <c r="A33" s="135" t="s">
        <v>516</v>
      </c>
      <c r="B33" s="136" t="s">
        <v>517</v>
      </c>
      <c r="C33" s="112" t="s">
        <v>467</v>
      </c>
      <c r="D33" s="143">
        <v>1000</v>
      </c>
      <c r="E33" s="100"/>
      <c r="F33" s="100">
        <f t="shared" si="0"/>
        <v>0</v>
      </c>
    </row>
    <row r="34" spans="1:7" ht="25.5" x14ac:dyDescent="0.2">
      <c r="A34" s="135" t="s">
        <v>518</v>
      </c>
      <c r="B34" s="145" t="s">
        <v>519</v>
      </c>
      <c r="C34" s="146" t="s">
        <v>438</v>
      </c>
      <c r="D34" s="143">
        <v>4</v>
      </c>
      <c r="E34" s="100"/>
      <c r="F34" s="100">
        <f t="shared" si="0"/>
        <v>0</v>
      </c>
    </row>
    <row r="35" spans="1:7" ht="25.5" x14ac:dyDescent="0.2">
      <c r="A35" s="135" t="s">
        <v>520</v>
      </c>
      <c r="B35" s="136" t="s">
        <v>521</v>
      </c>
      <c r="C35" s="112" t="s">
        <v>438</v>
      </c>
      <c r="D35" s="143">
        <v>2</v>
      </c>
      <c r="E35" s="100"/>
      <c r="F35" s="100">
        <f t="shared" si="0"/>
        <v>0</v>
      </c>
    </row>
    <row r="36" spans="1:7" ht="25.5" x14ac:dyDescent="0.2">
      <c r="A36" s="135" t="s">
        <v>522</v>
      </c>
      <c r="B36" s="136" t="s">
        <v>523</v>
      </c>
      <c r="C36" s="112" t="s">
        <v>438</v>
      </c>
      <c r="D36" s="143">
        <v>2</v>
      </c>
      <c r="E36" s="100"/>
      <c r="F36" s="100">
        <f t="shared" si="0"/>
        <v>0</v>
      </c>
    </row>
    <row r="37" spans="1:7" ht="25.5" x14ac:dyDescent="0.2">
      <c r="A37" s="135" t="s">
        <v>524</v>
      </c>
      <c r="B37" s="136" t="s">
        <v>525</v>
      </c>
      <c r="C37" s="112" t="s">
        <v>438</v>
      </c>
      <c r="D37" s="143">
        <v>2</v>
      </c>
      <c r="E37" s="100"/>
      <c r="F37" s="100">
        <f t="shared" si="0"/>
        <v>0</v>
      </c>
    </row>
    <row r="38" spans="1:7" ht="25.5" x14ac:dyDescent="0.2">
      <c r="A38" s="135" t="s">
        <v>526</v>
      </c>
      <c r="B38" s="136" t="s">
        <v>527</v>
      </c>
      <c r="C38" s="112" t="s">
        <v>438</v>
      </c>
      <c r="D38" s="143">
        <v>2</v>
      </c>
      <c r="E38" s="100"/>
      <c r="F38" s="100">
        <f t="shared" si="0"/>
        <v>0</v>
      </c>
    </row>
    <row r="39" spans="1:7" ht="25.5" x14ac:dyDescent="0.2">
      <c r="A39" s="135" t="s">
        <v>528</v>
      </c>
      <c r="B39" s="136" t="s">
        <v>529</v>
      </c>
      <c r="C39" s="112" t="s">
        <v>438</v>
      </c>
      <c r="D39" s="143">
        <v>2</v>
      </c>
      <c r="E39" s="100"/>
      <c r="F39" s="100">
        <f t="shared" si="0"/>
        <v>0</v>
      </c>
    </row>
    <row r="40" spans="1:7" ht="38.25" x14ac:dyDescent="0.2">
      <c r="A40" s="135" t="s">
        <v>530</v>
      </c>
      <c r="B40" s="136" t="s">
        <v>531</v>
      </c>
      <c r="C40" s="112" t="s">
        <v>438</v>
      </c>
      <c r="D40" s="143">
        <v>2</v>
      </c>
      <c r="E40" s="100"/>
      <c r="F40" s="100">
        <f t="shared" si="0"/>
        <v>0</v>
      </c>
    </row>
    <row r="41" spans="1:7" ht="25.5" x14ac:dyDescent="0.2">
      <c r="A41" s="135" t="s">
        <v>532</v>
      </c>
      <c r="B41" s="136" t="s">
        <v>533</v>
      </c>
      <c r="C41" s="112" t="s">
        <v>438</v>
      </c>
      <c r="D41" s="143">
        <v>2</v>
      </c>
      <c r="E41" s="100"/>
      <c r="F41" s="100">
        <f t="shared" si="0"/>
        <v>0</v>
      </c>
    </row>
    <row r="42" spans="1:7" ht="38.25" x14ac:dyDescent="0.2">
      <c r="A42" s="135" t="s">
        <v>534</v>
      </c>
      <c r="B42" s="136" t="s">
        <v>535</v>
      </c>
      <c r="C42" s="112" t="s">
        <v>438</v>
      </c>
      <c r="D42" s="143">
        <v>2</v>
      </c>
      <c r="E42" s="100"/>
      <c r="F42" s="100">
        <f t="shared" si="0"/>
        <v>0</v>
      </c>
    </row>
    <row r="43" spans="1:7" x14ac:dyDescent="0.2">
      <c r="A43" s="135" t="s">
        <v>536</v>
      </c>
      <c r="B43" s="136" t="s">
        <v>537</v>
      </c>
      <c r="C43" s="112" t="s">
        <v>538</v>
      </c>
      <c r="D43" s="143">
        <v>4</v>
      </c>
      <c r="E43" s="100"/>
      <c r="F43" s="100">
        <f t="shared" si="0"/>
        <v>0</v>
      </c>
    </row>
    <row r="44" spans="1:7" x14ac:dyDescent="0.2">
      <c r="A44" s="135"/>
      <c r="B44" s="136"/>
      <c r="C44" s="137"/>
      <c r="D44" s="138"/>
      <c r="E44" s="161"/>
      <c r="F44" s="100"/>
      <c r="G44" s="147"/>
    </row>
    <row r="45" spans="1:7" x14ac:dyDescent="0.2">
      <c r="A45" s="131">
        <v>3</v>
      </c>
      <c r="B45" s="132" t="s">
        <v>539</v>
      </c>
      <c r="C45" s="133"/>
      <c r="D45" s="132"/>
      <c r="E45" s="134" t="s">
        <v>492</v>
      </c>
      <c r="F45" s="100">
        <f>SUM(F47:F52)</f>
        <v>0</v>
      </c>
    </row>
    <row r="46" spans="1:7" x14ac:dyDescent="0.2">
      <c r="A46" s="135"/>
      <c r="B46" s="136"/>
      <c r="C46" s="137"/>
      <c r="D46" s="138"/>
      <c r="E46" s="161"/>
      <c r="F46" s="100"/>
      <c r="G46" s="147"/>
    </row>
    <row r="47" spans="1:7" x14ac:dyDescent="0.2">
      <c r="A47" s="144" t="s">
        <v>540</v>
      </c>
      <c r="B47" s="102" t="s">
        <v>818</v>
      </c>
      <c r="C47" s="146" t="s">
        <v>541</v>
      </c>
      <c r="D47" s="143">
        <v>4</v>
      </c>
      <c r="E47" s="100"/>
      <c r="F47" s="100">
        <f t="shared" ref="F47:F52" si="1">D47*E47</f>
        <v>0</v>
      </c>
    </row>
    <row r="48" spans="1:7" x14ac:dyDescent="0.2">
      <c r="A48" s="144" t="s">
        <v>542</v>
      </c>
      <c r="B48" s="44" t="s">
        <v>543</v>
      </c>
      <c r="C48" s="146" t="s">
        <v>544</v>
      </c>
      <c r="D48" s="143">
        <v>0.18</v>
      </c>
      <c r="E48" s="100"/>
      <c r="F48" s="100">
        <f t="shared" si="1"/>
        <v>0</v>
      </c>
    </row>
    <row r="49" spans="1:6" ht="25.5" x14ac:dyDescent="0.2">
      <c r="A49" s="144" t="s">
        <v>545</v>
      </c>
      <c r="B49" s="44" t="s">
        <v>546</v>
      </c>
      <c r="C49" s="146" t="s">
        <v>541</v>
      </c>
      <c r="D49" s="143">
        <v>16</v>
      </c>
      <c r="E49" s="100"/>
      <c r="F49" s="100">
        <f t="shared" si="1"/>
        <v>0</v>
      </c>
    </row>
    <row r="50" spans="1:6" ht="25.5" x14ac:dyDescent="0.2">
      <c r="A50" s="144" t="s">
        <v>547</v>
      </c>
      <c r="B50" s="44" t="s">
        <v>479</v>
      </c>
      <c r="C50" s="146" t="s">
        <v>438</v>
      </c>
      <c r="D50" s="143">
        <v>1</v>
      </c>
      <c r="E50" s="100"/>
      <c r="F50" s="100">
        <f t="shared" si="1"/>
        <v>0</v>
      </c>
    </row>
    <row r="51" spans="1:6" ht="25.5" x14ac:dyDescent="0.2">
      <c r="A51" s="144" t="s">
        <v>548</v>
      </c>
      <c r="B51" s="44" t="s">
        <v>549</v>
      </c>
      <c r="C51" s="146" t="s">
        <v>438</v>
      </c>
      <c r="D51" s="143">
        <v>1</v>
      </c>
      <c r="E51" s="100"/>
      <c r="F51" s="100">
        <f t="shared" si="1"/>
        <v>0</v>
      </c>
    </row>
    <row r="52" spans="1:6" x14ac:dyDescent="0.2">
      <c r="A52" s="144" t="s">
        <v>550</v>
      </c>
      <c r="B52" s="44" t="s">
        <v>551</v>
      </c>
      <c r="C52" s="146" t="s">
        <v>541</v>
      </c>
      <c r="D52" s="143">
        <v>4</v>
      </c>
      <c r="E52" s="100"/>
      <c r="F52" s="100">
        <f t="shared" si="1"/>
        <v>0</v>
      </c>
    </row>
    <row r="53" spans="1:6" x14ac:dyDescent="0.2">
      <c r="A53" s="144"/>
      <c r="B53" s="145"/>
      <c r="C53" s="146"/>
      <c r="D53" s="143"/>
      <c r="E53" s="100"/>
      <c r="F53" s="100"/>
    </row>
    <row r="54" spans="1:6" x14ac:dyDescent="0.2">
      <c r="E54" s="100"/>
      <c r="F54" s="100"/>
    </row>
    <row r="55" spans="1:6" x14ac:dyDescent="0.2">
      <c r="B55" s="111" t="str">
        <f>B13</f>
        <v>GRADBENA DELA</v>
      </c>
      <c r="E55" s="100"/>
      <c r="F55" s="100">
        <f>F14</f>
        <v>0</v>
      </c>
    </row>
    <row r="56" spans="1:6" x14ac:dyDescent="0.2">
      <c r="B56" s="111" t="str">
        <f>B26</f>
        <v>MONTAŽNA DELA</v>
      </c>
      <c r="E56" s="100"/>
      <c r="F56" s="100">
        <f>F26</f>
        <v>0</v>
      </c>
    </row>
    <row r="57" spans="1:6" x14ac:dyDescent="0.2">
      <c r="B57" s="111" t="str">
        <f>B45</f>
        <v>TEHNIČNA DOKUMENTACIJA, OSTALO</v>
      </c>
      <c r="E57" s="100"/>
      <c r="F57" s="100">
        <f>F45</f>
        <v>0</v>
      </c>
    </row>
    <row r="58" spans="1:6" x14ac:dyDescent="0.2">
      <c r="B58" s="111" t="s">
        <v>552</v>
      </c>
      <c r="E58" s="100"/>
      <c r="F58" s="100">
        <f>0.025*SUM(F55:F57)</f>
        <v>0</v>
      </c>
    </row>
    <row r="59" spans="1:6" x14ac:dyDescent="0.2">
      <c r="A59" s="162"/>
      <c r="B59" s="163" t="s">
        <v>30</v>
      </c>
      <c r="C59" s="164"/>
      <c r="D59" s="163"/>
      <c r="E59" s="165"/>
      <c r="F59" s="165">
        <f>SUM(F55:F58)</f>
        <v>0</v>
      </c>
    </row>
    <row r="60" spans="1:6" x14ac:dyDescent="0.2">
      <c r="E60" s="100"/>
      <c r="F60" s="100"/>
    </row>
  </sheetData>
  <pageMargins left="0.78740157480314965" right="0.35433070866141736" top="0.98425196850393704" bottom="0.59055118110236227" header="0.31496062992125984" footer="0.19685039370078741"/>
  <pageSetup paperSize="9" scale="93" orientation="portrait" r:id="rId1"/>
  <headerFooter alignWithMargins="0">
    <oddHeader xml:space="preserve">&amp;L
&amp;R
]
</oddHeader>
    <oddFooter>&amp;Rstran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55"/>
  <sheetViews>
    <sheetView view="pageBreakPreview" zoomScaleNormal="85" zoomScaleSheetLayoutView="100" workbookViewId="0">
      <selection activeCell="F52" sqref="F52"/>
    </sheetView>
  </sheetViews>
  <sheetFormatPr defaultRowHeight="12.75" x14ac:dyDescent="0.2"/>
  <cols>
    <col min="1" max="1" width="8.140625" style="94" bestFit="1" customWidth="1"/>
    <col min="2" max="2" width="50.7109375" style="111" customWidth="1"/>
    <col min="3" max="3" width="5" style="112" bestFit="1" customWidth="1"/>
    <col min="4" max="4" width="9.42578125" style="111" customWidth="1"/>
    <col min="5" max="5" width="8.42578125" style="124" customWidth="1"/>
    <col min="6" max="6" width="15.42578125" style="124" customWidth="1"/>
    <col min="7" max="7" width="10.7109375" style="116" customWidth="1"/>
    <col min="8" max="256" width="9.140625" style="116"/>
    <col min="257" max="257" width="8.140625" style="116" bestFit="1" customWidth="1"/>
    <col min="258" max="258" width="50.7109375" style="116" customWidth="1"/>
    <col min="259" max="259" width="5" style="116" bestFit="1" customWidth="1"/>
    <col min="260" max="260" width="9.42578125" style="116" customWidth="1"/>
    <col min="261" max="261" width="8.42578125" style="116" customWidth="1"/>
    <col min="262" max="262" width="15.42578125" style="116" customWidth="1"/>
    <col min="263" max="263" width="10.7109375" style="116" customWidth="1"/>
    <col min="264" max="512" width="9.140625" style="116"/>
    <col min="513" max="513" width="8.140625" style="116" bestFit="1" customWidth="1"/>
    <col min="514" max="514" width="50.7109375" style="116" customWidth="1"/>
    <col min="515" max="515" width="5" style="116" bestFit="1" customWidth="1"/>
    <col min="516" max="516" width="9.42578125" style="116" customWidth="1"/>
    <col min="517" max="517" width="8.42578125" style="116" customWidth="1"/>
    <col min="518" max="518" width="15.42578125" style="116" customWidth="1"/>
    <col min="519" max="519" width="10.7109375" style="116" customWidth="1"/>
    <col min="520" max="768" width="9.140625" style="116"/>
    <col min="769" max="769" width="8.140625" style="116" bestFit="1" customWidth="1"/>
    <col min="770" max="770" width="50.7109375" style="116" customWidth="1"/>
    <col min="771" max="771" width="5" style="116" bestFit="1" customWidth="1"/>
    <col min="772" max="772" width="9.42578125" style="116" customWidth="1"/>
    <col min="773" max="773" width="8.42578125" style="116" customWidth="1"/>
    <col min="774" max="774" width="15.42578125" style="116" customWidth="1"/>
    <col min="775" max="775" width="10.7109375" style="116" customWidth="1"/>
    <col min="776" max="1024" width="9.140625" style="116"/>
    <col min="1025" max="1025" width="8.140625" style="116" bestFit="1" customWidth="1"/>
    <col min="1026" max="1026" width="50.7109375" style="116" customWidth="1"/>
    <col min="1027" max="1027" width="5" style="116" bestFit="1" customWidth="1"/>
    <col min="1028" max="1028" width="9.42578125" style="116" customWidth="1"/>
    <col min="1029" max="1029" width="8.42578125" style="116" customWidth="1"/>
    <col min="1030" max="1030" width="15.42578125" style="116" customWidth="1"/>
    <col min="1031" max="1031" width="10.7109375" style="116" customWidth="1"/>
    <col min="1032" max="1280" width="9.140625" style="116"/>
    <col min="1281" max="1281" width="8.140625" style="116" bestFit="1" customWidth="1"/>
    <col min="1282" max="1282" width="50.7109375" style="116" customWidth="1"/>
    <col min="1283" max="1283" width="5" style="116" bestFit="1" customWidth="1"/>
    <col min="1284" max="1284" width="9.42578125" style="116" customWidth="1"/>
    <col min="1285" max="1285" width="8.42578125" style="116" customWidth="1"/>
    <col min="1286" max="1286" width="15.42578125" style="116" customWidth="1"/>
    <col min="1287" max="1287" width="10.7109375" style="116" customWidth="1"/>
    <col min="1288" max="1536" width="9.140625" style="116"/>
    <col min="1537" max="1537" width="8.140625" style="116" bestFit="1" customWidth="1"/>
    <col min="1538" max="1538" width="50.7109375" style="116" customWidth="1"/>
    <col min="1539" max="1539" width="5" style="116" bestFit="1" customWidth="1"/>
    <col min="1540" max="1540" width="9.42578125" style="116" customWidth="1"/>
    <col min="1541" max="1541" width="8.42578125" style="116" customWidth="1"/>
    <col min="1542" max="1542" width="15.42578125" style="116" customWidth="1"/>
    <col min="1543" max="1543" width="10.7109375" style="116" customWidth="1"/>
    <col min="1544" max="1792" width="9.140625" style="116"/>
    <col min="1793" max="1793" width="8.140625" style="116" bestFit="1" customWidth="1"/>
    <col min="1794" max="1794" width="50.7109375" style="116" customWidth="1"/>
    <col min="1795" max="1795" width="5" style="116" bestFit="1" customWidth="1"/>
    <col min="1796" max="1796" width="9.42578125" style="116" customWidth="1"/>
    <col min="1797" max="1797" width="8.42578125" style="116" customWidth="1"/>
    <col min="1798" max="1798" width="15.42578125" style="116" customWidth="1"/>
    <col min="1799" max="1799" width="10.7109375" style="116" customWidth="1"/>
    <col min="1800" max="2048" width="9.140625" style="116"/>
    <col min="2049" max="2049" width="8.140625" style="116" bestFit="1" customWidth="1"/>
    <col min="2050" max="2050" width="50.7109375" style="116" customWidth="1"/>
    <col min="2051" max="2051" width="5" style="116" bestFit="1" customWidth="1"/>
    <col min="2052" max="2052" width="9.42578125" style="116" customWidth="1"/>
    <col min="2053" max="2053" width="8.42578125" style="116" customWidth="1"/>
    <col min="2054" max="2054" width="15.42578125" style="116" customWidth="1"/>
    <col min="2055" max="2055" width="10.7109375" style="116" customWidth="1"/>
    <col min="2056" max="2304" width="9.140625" style="116"/>
    <col min="2305" max="2305" width="8.140625" style="116" bestFit="1" customWidth="1"/>
    <col min="2306" max="2306" width="50.7109375" style="116" customWidth="1"/>
    <col min="2307" max="2307" width="5" style="116" bestFit="1" customWidth="1"/>
    <col min="2308" max="2308" width="9.42578125" style="116" customWidth="1"/>
    <col min="2309" max="2309" width="8.42578125" style="116" customWidth="1"/>
    <col min="2310" max="2310" width="15.42578125" style="116" customWidth="1"/>
    <col min="2311" max="2311" width="10.7109375" style="116" customWidth="1"/>
    <col min="2312" max="2560" width="9.140625" style="116"/>
    <col min="2561" max="2561" width="8.140625" style="116" bestFit="1" customWidth="1"/>
    <col min="2562" max="2562" width="50.7109375" style="116" customWidth="1"/>
    <col min="2563" max="2563" width="5" style="116" bestFit="1" customWidth="1"/>
    <col min="2564" max="2564" width="9.42578125" style="116" customWidth="1"/>
    <col min="2565" max="2565" width="8.42578125" style="116" customWidth="1"/>
    <col min="2566" max="2566" width="15.42578125" style="116" customWidth="1"/>
    <col min="2567" max="2567" width="10.7109375" style="116" customWidth="1"/>
    <col min="2568" max="2816" width="9.140625" style="116"/>
    <col min="2817" max="2817" width="8.140625" style="116" bestFit="1" customWidth="1"/>
    <col min="2818" max="2818" width="50.7109375" style="116" customWidth="1"/>
    <col min="2819" max="2819" width="5" style="116" bestFit="1" customWidth="1"/>
    <col min="2820" max="2820" width="9.42578125" style="116" customWidth="1"/>
    <col min="2821" max="2821" width="8.42578125" style="116" customWidth="1"/>
    <col min="2822" max="2822" width="15.42578125" style="116" customWidth="1"/>
    <col min="2823" max="2823" width="10.7109375" style="116" customWidth="1"/>
    <col min="2824" max="3072" width="9.140625" style="116"/>
    <col min="3073" max="3073" width="8.140625" style="116" bestFit="1" customWidth="1"/>
    <col min="3074" max="3074" width="50.7109375" style="116" customWidth="1"/>
    <col min="3075" max="3075" width="5" style="116" bestFit="1" customWidth="1"/>
    <col min="3076" max="3076" width="9.42578125" style="116" customWidth="1"/>
    <col min="3077" max="3077" width="8.42578125" style="116" customWidth="1"/>
    <col min="3078" max="3078" width="15.42578125" style="116" customWidth="1"/>
    <col min="3079" max="3079" width="10.7109375" style="116" customWidth="1"/>
    <col min="3080" max="3328" width="9.140625" style="116"/>
    <col min="3329" max="3329" width="8.140625" style="116" bestFit="1" customWidth="1"/>
    <col min="3330" max="3330" width="50.7109375" style="116" customWidth="1"/>
    <col min="3331" max="3331" width="5" style="116" bestFit="1" customWidth="1"/>
    <col min="3332" max="3332" width="9.42578125" style="116" customWidth="1"/>
    <col min="3333" max="3333" width="8.42578125" style="116" customWidth="1"/>
    <col min="3334" max="3334" width="15.42578125" style="116" customWidth="1"/>
    <col min="3335" max="3335" width="10.7109375" style="116" customWidth="1"/>
    <col min="3336" max="3584" width="9.140625" style="116"/>
    <col min="3585" max="3585" width="8.140625" style="116" bestFit="1" customWidth="1"/>
    <col min="3586" max="3586" width="50.7109375" style="116" customWidth="1"/>
    <col min="3587" max="3587" width="5" style="116" bestFit="1" customWidth="1"/>
    <col min="3588" max="3588" width="9.42578125" style="116" customWidth="1"/>
    <col min="3589" max="3589" width="8.42578125" style="116" customWidth="1"/>
    <col min="3590" max="3590" width="15.42578125" style="116" customWidth="1"/>
    <col min="3591" max="3591" width="10.7109375" style="116" customWidth="1"/>
    <col min="3592" max="3840" width="9.140625" style="116"/>
    <col min="3841" max="3841" width="8.140625" style="116" bestFit="1" customWidth="1"/>
    <col min="3842" max="3842" width="50.7109375" style="116" customWidth="1"/>
    <col min="3843" max="3843" width="5" style="116" bestFit="1" customWidth="1"/>
    <col min="3844" max="3844" width="9.42578125" style="116" customWidth="1"/>
    <col min="3845" max="3845" width="8.42578125" style="116" customWidth="1"/>
    <col min="3846" max="3846" width="15.42578125" style="116" customWidth="1"/>
    <col min="3847" max="3847" width="10.7109375" style="116" customWidth="1"/>
    <col min="3848" max="4096" width="9.140625" style="116"/>
    <col min="4097" max="4097" width="8.140625" style="116" bestFit="1" customWidth="1"/>
    <col min="4098" max="4098" width="50.7109375" style="116" customWidth="1"/>
    <col min="4099" max="4099" width="5" style="116" bestFit="1" customWidth="1"/>
    <col min="4100" max="4100" width="9.42578125" style="116" customWidth="1"/>
    <col min="4101" max="4101" width="8.42578125" style="116" customWidth="1"/>
    <col min="4102" max="4102" width="15.42578125" style="116" customWidth="1"/>
    <col min="4103" max="4103" width="10.7109375" style="116" customWidth="1"/>
    <col min="4104" max="4352" width="9.140625" style="116"/>
    <col min="4353" max="4353" width="8.140625" style="116" bestFit="1" customWidth="1"/>
    <col min="4354" max="4354" width="50.7109375" style="116" customWidth="1"/>
    <col min="4355" max="4355" width="5" style="116" bestFit="1" customWidth="1"/>
    <col min="4356" max="4356" width="9.42578125" style="116" customWidth="1"/>
    <col min="4357" max="4357" width="8.42578125" style="116" customWidth="1"/>
    <col min="4358" max="4358" width="15.42578125" style="116" customWidth="1"/>
    <col min="4359" max="4359" width="10.7109375" style="116" customWidth="1"/>
    <col min="4360" max="4608" width="9.140625" style="116"/>
    <col min="4609" max="4609" width="8.140625" style="116" bestFit="1" customWidth="1"/>
    <col min="4610" max="4610" width="50.7109375" style="116" customWidth="1"/>
    <col min="4611" max="4611" width="5" style="116" bestFit="1" customWidth="1"/>
    <col min="4612" max="4612" width="9.42578125" style="116" customWidth="1"/>
    <col min="4613" max="4613" width="8.42578125" style="116" customWidth="1"/>
    <col min="4614" max="4614" width="15.42578125" style="116" customWidth="1"/>
    <col min="4615" max="4615" width="10.7109375" style="116" customWidth="1"/>
    <col min="4616" max="4864" width="9.140625" style="116"/>
    <col min="4865" max="4865" width="8.140625" style="116" bestFit="1" customWidth="1"/>
    <col min="4866" max="4866" width="50.7109375" style="116" customWidth="1"/>
    <col min="4867" max="4867" width="5" style="116" bestFit="1" customWidth="1"/>
    <col min="4868" max="4868" width="9.42578125" style="116" customWidth="1"/>
    <col min="4869" max="4869" width="8.42578125" style="116" customWidth="1"/>
    <col min="4870" max="4870" width="15.42578125" style="116" customWidth="1"/>
    <col min="4871" max="4871" width="10.7109375" style="116" customWidth="1"/>
    <col min="4872" max="5120" width="9.140625" style="116"/>
    <col min="5121" max="5121" width="8.140625" style="116" bestFit="1" customWidth="1"/>
    <col min="5122" max="5122" width="50.7109375" style="116" customWidth="1"/>
    <col min="5123" max="5123" width="5" style="116" bestFit="1" customWidth="1"/>
    <col min="5124" max="5124" width="9.42578125" style="116" customWidth="1"/>
    <col min="5125" max="5125" width="8.42578125" style="116" customWidth="1"/>
    <col min="5126" max="5126" width="15.42578125" style="116" customWidth="1"/>
    <col min="5127" max="5127" width="10.7109375" style="116" customWidth="1"/>
    <col min="5128" max="5376" width="9.140625" style="116"/>
    <col min="5377" max="5377" width="8.140625" style="116" bestFit="1" customWidth="1"/>
    <col min="5378" max="5378" width="50.7109375" style="116" customWidth="1"/>
    <col min="5379" max="5379" width="5" style="116" bestFit="1" customWidth="1"/>
    <col min="5380" max="5380" width="9.42578125" style="116" customWidth="1"/>
    <col min="5381" max="5381" width="8.42578125" style="116" customWidth="1"/>
    <col min="5382" max="5382" width="15.42578125" style="116" customWidth="1"/>
    <col min="5383" max="5383" width="10.7109375" style="116" customWidth="1"/>
    <col min="5384" max="5632" width="9.140625" style="116"/>
    <col min="5633" max="5633" width="8.140625" style="116" bestFit="1" customWidth="1"/>
    <col min="5634" max="5634" width="50.7109375" style="116" customWidth="1"/>
    <col min="5635" max="5635" width="5" style="116" bestFit="1" customWidth="1"/>
    <col min="5636" max="5636" width="9.42578125" style="116" customWidth="1"/>
    <col min="5637" max="5637" width="8.42578125" style="116" customWidth="1"/>
    <col min="5638" max="5638" width="15.42578125" style="116" customWidth="1"/>
    <col min="5639" max="5639" width="10.7109375" style="116" customWidth="1"/>
    <col min="5640" max="5888" width="9.140625" style="116"/>
    <col min="5889" max="5889" width="8.140625" style="116" bestFit="1" customWidth="1"/>
    <col min="5890" max="5890" width="50.7109375" style="116" customWidth="1"/>
    <col min="5891" max="5891" width="5" style="116" bestFit="1" customWidth="1"/>
    <col min="5892" max="5892" width="9.42578125" style="116" customWidth="1"/>
    <col min="5893" max="5893" width="8.42578125" style="116" customWidth="1"/>
    <col min="5894" max="5894" width="15.42578125" style="116" customWidth="1"/>
    <col min="5895" max="5895" width="10.7109375" style="116" customWidth="1"/>
    <col min="5896" max="6144" width="9.140625" style="116"/>
    <col min="6145" max="6145" width="8.140625" style="116" bestFit="1" customWidth="1"/>
    <col min="6146" max="6146" width="50.7109375" style="116" customWidth="1"/>
    <col min="6147" max="6147" width="5" style="116" bestFit="1" customWidth="1"/>
    <col min="6148" max="6148" width="9.42578125" style="116" customWidth="1"/>
    <col min="6149" max="6149" width="8.42578125" style="116" customWidth="1"/>
    <col min="6150" max="6150" width="15.42578125" style="116" customWidth="1"/>
    <col min="6151" max="6151" width="10.7109375" style="116" customWidth="1"/>
    <col min="6152" max="6400" width="9.140625" style="116"/>
    <col min="6401" max="6401" width="8.140625" style="116" bestFit="1" customWidth="1"/>
    <col min="6402" max="6402" width="50.7109375" style="116" customWidth="1"/>
    <col min="6403" max="6403" width="5" style="116" bestFit="1" customWidth="1"/>
    <col min="6404" max="6404" width="9.42578125" style="116" customWidth="1"/>
    <col min="6405" max="6405" width="8.42578125" style="116" customWidth="1"/>
    <col min="6406" max="6406" width="15.42578125" style="116" customWidth="1"/>
    <col min="6407" max="6407" width="10.7109375" style="116" customWidth="1"/>
    <col min="6408" max="6656" width="9.140625" style="116"/>
    <col min="6657" max="6657" width="8.140625" style="116" bestFit="1" customWidth="1"/>
    <col min="6658" max="6658" width="50.7109375" style="116" customWidth="1"/>
    <col min="6659" max="6659" width="5" style="116" bestFit="1" customWidth="1"/>
    <col min="6660" max="6660" width="9.42578125" style="116" customWidth="1"/>
    <col min="6661" max="6661" width="8.42578125" style="116" customWidth="1"/>
    <col min="6662" max="6662" width="15.42578125" style="116" customWidth="1"/>
    <col min="6663" max="6663" width="10.7109375" style="116" customWidth="1"/>
    <col min="6664" max="6912" width="9.140625" style="116"/>
    <col min="6913" max="6913" width="8.140625" style="116" bestFit="1" customWidth="1"/>
    <col min="6914" max="6914" width="50.7109375" style="116" customWidth="1"/>
    <col min="6915" max="6915" width="5" style="116" bestFit="1" customWidth="1"/>
    <col min="6916" max="6916" width="9.42578125" style="116" customWidth="1"/>
    <col min="6917" max="6917" width="8.42578125" style="116" customWidth="1"/>
    <col min="6918" max="6918" width="15.42578125" style="116" customWidth="1"/>
    <col min="6919" max="6919" width="10.7109375" style="116" customWidth="1"/>
    <col min="6920" max="7168" width="9.140625" style="116"/>
    <col min="7169" max="7169" width="8.140625" style="116" bestFit="1" customWidth="1"/>
    <col min="7170" max="7170" width="50.7109375" style="116" customWidth="1"/>
    <col min="7171" max="7171" width="5" style="116" bestFit="1" customWidth="1"/>
    <col min="7172" max="7172" width="9.42578125" style="116" customWidth="1"/>
    <col min="7173" max="7173" width="8.42578125" style="116" customWidth="1"/>
    <col min="7174" max="7174" width="15.42578125" style="116" customWidth="1"/>
    <col min="7175" max="7175" width="10.7109375" style="116" customWidth="1"/>
    <col min="7176" max="7424" width="9.140625" style="116"/>
    <col min="7425" max="7425" width="8.140625" style="116" bestFit="1" customWidth="1"/>
    <col min="7426" max="7426" width="50.7109375" style="116" customWidth="1"/>
    <col min="7427" max="7427" width="5" style="116" bestFit="1" customWidth="1"/>
    <col min="7428" max="7428" width="9.42578125" style="116" customWidth="1"/>
    <col min="7429" max="7429" width="8.42578125" style="116" customWidth="1"/>
    <col min="7430" max="7430" width="15.42578125" style="116" customWidth="1"/>
    <col min="7431" max="7431" width="10.7109375" style="116" customWidth="1"/>
    <col min="7432" max="7680" width="9.140625" style="116"/>
    <col min="7681" max="7681" width="8.140625" style="116" bestFit="1" customWidth="1"/>
    <col min="7682" max="7682" width="50.7109375" style="116" customWidth="1"/>
    <col min="7683" max="7683" width="5" style="116" bestFit="1" customWidth="1"/>
    <col min="7684" max="7684" width="9.42578125" style="116" customWidth="1"/>
    <col min="7685" max="7685" width="8.42578125" style="116" customWidth="1"/>
    <col min="7686" max="7686" width="15.42578125" style="116" customWidth="1"/>
    <col min="7687" max="7687" width="10.7109375" style="116" customWidth="1"/>
    <col min="7688" max="7936" width="9.140625" style="116"/>
    <col min="7937" max="7937" width="8.140625" style="116" bestFit="1" customWidth="1"/>
    <col min="7938" max="7938" width="50.7109375" style="116" customWidth="1"/>
    <col min="7939" max="7939" width="5" style="116" bestFit="1" customWidth="1"/>
    <col min="7940" max="7940" width="9.42578125" style="116" customWidth="1"/>
    <col min="7941" max="7941" width="8.42578125" style="116" customWidth="1"/>
    <col min="7942" max="7942" width="15.42578125" style="116" customWidth="1"/>
    <col min="7943" max="7943" width="10.7109375" style="116" customWidth="1"/>
    <col min="7944" max="8192" width="9.140625" style="116"/>
    <col min="8193" max="8193" width="8.140625" style="116" bestFit="1" customWidth="1"/>
    <col min="8194" max="8194" width="50.7109375" style="116" customWidth="1"/>
    <col min="8195" max="8195" width="5" style="116" bestFit="1" customWidth="1"/>
    <col min="8196" max="8196" width="9.42578125" style="116" customWidth="1"/>
    <col min="8197" max="8197" width="8.42578125" style="116" customWidth="1"/>
    <col min="8198" max="8198" width="15.42578125" style="116" customWidth="1"/>
    <col min="8199" max="8199" width="10.7109375" style="116" customWidth="1"/>
    <col min="8200" max="8448" width="9.140625" style="116"/>
    <col min="8449" max="8449" width="8.140625" style="116" bestFit="1" customWidth="1"/>
    <col min="8450" max="8450" width="50.7109375" style="116" customWidth="1"/>
    <col min="8451" max="8451" width="5" style="116" bestFit="1" customWidth="1"/>
    <col min="8452" max="8452" width="9.42578125" style="116" customWidth="1"/>
    <col min="8453" max="8453" width="8.42578125" style="116" customWidth="1"/>
    <col min="8454" max="8454" width="15.42578125" style="116" customWidth="1"/>
    <col min="8455" max="8455" width="10.7109375" style="116" customWidth="1"/>
    <col min="8456" max="8704" width="9.140625" style="116"/>
    <col min="8705" max="8705" width="8.140625" style="116" bestFit="1" customWidth="1"/>
    <col min="8706" max="8706" width="50.7109375" style="116" customWidth="1"/>
    <col min="8707" max="8707" width="5" style="116" bestFit="1" customWidth="1"/>
    <col min="8708" max="8708" width="9.42578125" style="116" customWidth="1"/>
    <col min="8709" max="8709" width="8.42578125" style="116" customWidth="1"/>
    <col min="8710" max="8710" width="15.42578125" style="116" customWidth="1"/>
    <col min="8711" max="8711" width="10.7109375" style="116" customWidth="1"/>
    <col min="8712" max="8960" width="9.140625" style="116"/>
    <col min="8961" max="8961" width="8.140625" style="116" bestFit="1" customWidth="1"/>
    <col min="8962" max="8962" width="50.7109375" style="116" customWidth="1"/>
    <col min="8963" max="8963" width="5" style="116" bestFit="1" customWidth="1"/>
    <col min="8964" max="8964" width="9.42578125" style="116" customWidth="1"/>
    <col min="8965" max="8965" width="8.42578125" style="116" customWidth="1"/>
    <col min="8966" max="8966" width="15.42578125" style="116" customWidth="1"/>
    <col min="8967" max="8967" width="10.7109375" style="116" customWidth="1"/>
    <col min="8968" max="9216" width="9.140625" style="116"/>
    <col min="9217" max="9217" width="8.140625" style="116" bestFit="1" customWidth="1"/>
    <col min="9218" max="9218" width="50.7109375" style="116" customWidth="1"/>
    <col min="9219" max="9219" width="5" style="116" bestFit="1" customWidth="1"/>
    <col min="9220" max="9220" width="9.42578125" style="116" customWidth="1"/>
    <col min="9221" max="9221" width="8.42578125" style="116" customWidth="1"/>
    <col min="9222" max="9222" width="15.42578125" style="116" customWidth="1"/>
    <col min="9223" max="9223" width="10.7109375" style="116" customWidth="1"/>
    <col min="9224" max="9472" width="9.140625" style="116"/>
    <col min="9473" max="9473" width="8.140625" style="116" bestFit="1" customWidth="1"/>
    <col min="9474" max="9474" width="50.7109375" style="116" customWidth="1"/>
    <col min="9475" max="9475" width="5" style="116" bestFit="1" customWidth="1"/>
    <col min="9476" max="9476" width="9.42578125" style="116" customWidth="1"/>
    <col min="9477" max="9477" width="8.42578125" style="116" customWidth="1"/>
    <col min="9478" max="9478" width="15.42578125" style="116" customWidth="1"/>
    <col min="9479" max="9479" width="10.7109375" style="116" customWidth="1"/>
    <col min="9480" max="9728" width="9.140625" style="116"/>
    <col min="9729" max="9729" width="8.140625" style="116" bestFit="1" customWidth="1"/>
    <col min="9730" max="9730" width="50.7109375" style="116" customWidth="1"/>
    <col min="9731" max="9731" width="5" style="116" bestFit="1" customWidth="1"/>
    <col min="9732" max="9732" width="9.42578125" style="116" customWidth="1"/>
    <col min="9733" max="9733" width="8.42578125" style="116" customWidth="1"/>
    <col min="9734" max="9734" width="15.42578125" style="116" customWidth="1"/>
    <col min="9735" max="9735" width="10.7109375" style="116" customWidth="1"/>
    <col min="9736" max="9984" width="9.140625" style="116"/>
    <col min="9985" max="9985" width="8.140625" style="116" bestFit="1" customWidth="1"/>
    <col min="9986" max="9986" width="50.7109375" style="116" customWidth="1"/>
    <col min="9987" max="9987" width="5" style="116" bestFit="1" customWidth="1"/>
    <col min="9988" max="9988" width="9.42578125" style="116" customWidth="1"/>
    <col min="9989" max="9989" width="8.42578125" style="116" customWidth="1"/>
    <col min="9990" max="9990" width="15.42578125" style="116" customWidth="1"/>
    <col min="9991" max="9991" width="10.7109375" style="116" customWidth="1"/>
    <col min="9992" max="10240" width="9.140625" style="116"/>
    <col min="10241" max="10241" width="8.140625" style="116" bestFit="1" customWidth="1"/>
    <col min="10242" max="10242" width="50.7109375" style="116" customWidth="1"/>
    <col min="10243" max="10243" width="5" style="116" bestFit="1" customWidth="1"/>
    <col min="10244" max="10244" width="9.42578125" style="116" customWidth="1"/>
    <col min="10245" max="10245" width="8.42578125" style="116" customWidth="1"/>
    <col min="10246" max="10246" width="15.42578125" style="116" customWidth="1"/>
    <col min="10247" max="10247" width="10.7109375" style="116" customWidth="1"/>
    <col min="10248" max="10496" width="9.140625" style="116"/>
    <col min="10497" max="10497" width="8.140625" style="116" bestFit="1" customWidth="1"/>
    <col min="10498" max="10498" width="50.7109375" style="116" customWidth="1"/>
    <col min="10499" max="10499" width="5" style="116" bestFit="1" customWidth="1"/>
    <col min="10500" max="10500" width="9.42578125" style="116" customWidth="1"/>
    <col min="10501" max="10501" width="8.42578125" style="116" customWidth="1"/>
    <col min="10502" max="10502" width="15.42578125" style="116" customWidth="1"/>
    <col min="10503" max="10503" width="10.7109375" style="116" customWidth="1"/>
    <col min="10504" max="10752" width="9.140625" style="116"/>
    <col min="10753" max="10753" width="8.140625" style="116" bestFit="1" customWidth="1"/>
    <col min="10754" max="10754" width="50.7109375" style="116" customWidth="1"/>
    <col min="10755" max="10755" width="5" style="116" bestFit="1" customWidth="1"/>
    <col min="10756" max="10756" width="9.42578125" style="116" customWidth="1"/>
    <col min="10757" max="10757" width="8.42578125" style="116" customWidth="1"/>
    <col min="10758" max="10758" width="15.42578125" style="116" customWidth="1"/>
    <col min="10759" max="10759" width="10.7109375" style="116" customWidth="1"/>
    <col min="10760" max="11008" width="9.140625" style="116"/>
    <col min="11009" max="11009" width="8.140625" style="116" bestFit="1" customWidth="1"/>
    <col min="11010" max="11010" width="50.7109375" style="116" customWidth="1"/>
    <col min="11011" max="11011" width="5" style="116" bestFit="1" customWidth="1"/>
    <col min="11012" max="11012" width="9.42578125" style="116" customWidth="1"/>
    <col min="11013" max="11013" width="8.42578125" style="116" customWidth="1"/>
    <col min="11014" max="11014" width="15.42578125" style="116" customWidth="1"/>
    <col min="11015" max="11015" width="10.7109375" style="116" customWidth="1"/>
    <col min="11016" max="11264" width="9.140625" style="116"/>
    <col min="11265" max="11265" width="8.140625" style="116" bestFit="1" customWidth="1"/>
    <col min="11266" max="11266" width="50.7109375" style="116" customWidth="1"/>
    <col min="11267" max="11267" width="5" style="116" bestFit="1" customWidth="1"/>
    <col min="11268" max="11268" width="9.42578125" style="116" customWidth="1"/>
    <col min="11269" max="11269" width="8.42578125" style="116" customWidth="1"/>
    <col min="11270" max="11270" width="15.42578125" style="116" customWidth="1"/>
    <col min="11271" max="11271" width="10.7109375" style="116" customWidth="1"/>
    <col min="11272" max="11520" width="9.140625" style="116"/>
    <col min="11521" max="11521" width="8.140625" style="116" bestFit="1" customWidth="1"/>
    <col min="11522" max="11522" width="50.7109375" style="116" customWidth="1"/>
    <col min="11523" max="11523" width="5" style="116" bestFit="1" customWidth="1"/>
    <col min="11524" max="11524" width="9.42578125" style="116" customWidth="1"/>
    <col min="11525" max="11525" width="8.42578125" style="116" customWidth="1"/>
    <col min="11526" max="11526" width="15.42578125" style="116" customWidth="1"/>
    <col min="11527" max="11527" width="10.7109375" style="116" customWidth="1"/>
    <col min="11528" max="11776" width="9.140625" style="116"/>
    <col min="11777" max="11777" width="8.140625" style="116" bestFit="1" customWidth="1"/>
    <col min="11778" max="11778" width="50.7109375" style="116" customWidth="1"/>
    <col min="11779" max="11779" width="5" style="116" bestFit="1" customWidth="1"/>
    <col min="11780" max="11780" width="9.42578125" style="116" customWidth="1"/>
    <col min="11781" max="11781" width="8.42578125" style="116" customWidth="1"/>
    <col min="11782" max="11782" width="15.42578125" style="116" customWidth="1"/>
    <col min="11783" max="11783" width="10.7109375" style="116" customWidth="1"/>
    <col min="11784" max="12032" width="9.140625" style="116"/>
    <col min="12033" max="12033" width="8.140625" style="116" bestFit="1" customWidth="1"/>
    <col min="12034" max="12034" width="50.7109375" style="116" customWidth="1"/>
    <col min="12035" max="12035" width="5" style="116" bestFit="1" customWidth="1"/>
    <col min="12036" max="12036" width="9.42578125" style="116" customWidth="1"/>
    <col min="12037" max="12037" width="8.42578125" style="116" customWidth="1"/>
    <col min="12038" max="12038" width="15.42578125" style="116" customWidth="1"/>
    <col min="12039" max="12039" width="10.7109375" style="116" customWidth="1"/>
    <col min="12040" max="12288" width="9.140625" style="116"/>
    <col min="12289" max="12289" width="8.140625" style="116" bestFit="1" customWidth="1"/>
    <col min="12290" max="12290" width="50.7109375" style="116" customWidth="1"/>
    <col min="12291" max="12291" width="5" style="116" bestFit="1" customWidth="1"/>
    <col min="12292" max="12292" width="9.42578125" style="116" customWidth="1"/>
    <col min="12293" max="12293" width="8.42578125" style="116" customWidth="1"/>
    <col min="12294" max="12294" width="15.42578125" style="116" customWidth="1"/>
    <col min="12295" max="12295" width="10.7109375" style="116" customWidth="1"/>
    <col min="12296" max="12544" width="9.140625" style="116"/>
    <col min="12545" max="12545" width="8.140625" style="116" bestFit="1" customWidth="1"/>
    <col min="12546" max="12546" width="50.7109375" style="116" customWidth="1"/>
    <col min="12547" max="12547" width="5" style="116" bestFit="1" customWidth="1"/>
    <col min="12548" max="12548" width="9.42578125" style="116" customWidth="1"/>
    <col min="12549" max="12549" width="8.42578125" style="116" customWidth="1"/>
    <col min="12550" max="12550" width="15.42578125" style="116" customWidth="1"/>
    <col min="12551" max="12551" width="10.7109375" style="116" customWidth="1"/>
    <col min="12552" max="12800" width="9.140625" style="116"/>
    <col min="12801" max="12801" width="8.140625" style="116" bestFit="1" customWidth="1"/>
    <col min="12802" max="12802" width="50.7109375" style="116" customWidth="1"/>
    <col min="12803" max="12803" width="5" style="116" bestFit="1" customWidth="1"/>
    <col min="12804" max="12804" width="9.42578125" style="116" customWidth="1"/>
    <col min="12805" max="12805" width="8.42578125" style="116" customWidth="1"/>
    <col min="12806" max="12806" width="15.42578125" style="116" customWidth="1"/>
    <col min="12807" max="12807" width="10.7109375" style="116" customWidth="1"/>
    <col min="12808" max="13056" width="9.140625" style="116"/>
    <col min="13057" max="13057" width="8.140625" style="116" bestFit="1" customWidth="1"/>
    <col min="13058" max="13058" width="50.7109375" style="116" customWidth="1"/>
    <col min="13059" max="13059" width="5" style="116" bestFit="1" customWidth="1"/>
    <col min="13060" max="13060" width="9.42578125" style="116" customWidth="1"/>
    <col min="13061" max="13061" width="8.42578125" style="116" customWidth="1"/>
    <col min="13062" max="13062" width="15.42578125" style="116" customWidth="1"/>
    <col min="13063" max="13063" width="10.7109375" style="116" customWidth="1"/>
    <col min="13064" max="13312" width="9.140625" style="116"/>
    <col min="13313" max="13313" width="8.140625" style="116" bestFit="1" customWidth="1"/>
    <col min="13314" max="13314" width="50.7109375" style="116" customWidth="1"/>
    <col min="13315" max="13315" width="5" style="116" bestFit="1" customWidth="1"/>
    <col min="13316" max="13316" width="9.42578125" style="116" customWidth="1"/>
    <col min="13317" max="13317" width="8.42578125" style="116" customWidth="1"/>
    <col min="13318" max="13318" width="15.42578125" style="116" customWidth="1"/>
    <col min="13319" max="13319" width="10.7109375" style="116" customWidth="1"/>
    <col min="13320" max="13568" width="9.140625" style="116"/>
    <col min="13569" max="13569" width="8.140625" style="116" bestFit="1" customWidth="1"/>
    <col min="13570" max="13570" width="50.7109375" style="116" customWidth="1"/>
    <col min="13571" max="13571" width="5" style="116" bestFit="1" customWidth="1"/>
    <col min="13572" max="13572" width="9.42578125" style="116" customWidth="1"/>
    <col min="13573" max="13573" width="8.42578125" style="116" customWidth="1"/>
    <col min="13574" max="13574" width="15.42578125" style="116" customWidth="1"/>
    <col min="13575" max="13575" width="10.7109375" style="116" customWidth="1"/>
    <col min="13576" max="13824" width="9.140625" style="116"/>
    <col min="13825" max="13825" width="8.140625" style="116" bestFit="1" customWidth="1"/>
    <col min="13826" max="13826" width="50.7109375" style="116" customWidth="1"/>
    <col min="13827" max="13827" width="5" style="116" bestFit="1" customWidth="1"/>
    <col min="13828" max="13828" width="9.42578125" style="116" customWidth="1"/>
    <col min="13829" max="13829" width="8.42578125" style="116" customWidth="1"/>
    <col min="13830" max="13830" width="15.42578125" style="116" customWidth="1"/>
    <col min="13831" max="13831" width="10.7109375" style="116" customWidth="1"/>
    <col min="13832" max="14080" width="9.140625" style="116"/>
    <col min="14081" max="14081" width="8.140625" style="116" bestFit="1" customWidth="1"/>
    <col min="14082" max="14082" width="50.7109375" style="116" customWidth="1"/>
    <col min="14083" max="14083" width="5" style="116" bestFit="1" customWidth="1"/>
    <col min="14084" max="14084" width="9.42578125" style="116" customWidth="1"/>
    <col min="14085" max="14085" width="8.42578125" style="116" customWidth="1"/>
    <col min="14086" max="14086" width="15.42578125" style="116" customWidth="1"/>
    <col min="14087" max="14087" width="10.7109375" style="116" customWidth="1"/>
    <col min="14088" max="14336" width="9.140625" style="116"/>
    <col min="14337" max="14337" width="8.140625" style="116" bestFit="1" customWidth="1"/>
    <col min="14338" max="14338" width="50.7109375" style="116" customWidth="1"/>
    <col min="14339" max="14339" width="5" style="116" bestFit="1" customWidth="1"/>
    <col min="14340" max="14340" width="9.42578125" style="116" customWidth="1"/>
    <col min="14341" max="14341" width="8.42578125" style="116" customWidth="1"/>
    <col min="14342" max="14342" width="15.42578125" style="116" customWidth="1"/>
    <col min="14343" max="14343" width="10.7109375" style="116" customWidth="1"/>
    <col min="14344" max="14592" width="9.140625" style="116"/>
    <col min="14593" max="14593" width="8.140625" style="116" bestFit="1" customWidth="1"/>
    <col min="14594" max="14594" width="50.7109375" style="116" customWidth="1"/>
    <col min="14595" max="14595" width="5" style="116" bestFit="1" customWidth="1"/>
    <col min="14596" max="14596" width="9.42578125" style="116" customWidth="1"/>
    <col min="14597" max="14597" width="8.42578125" style="116" customWidth="1"/>
    <col min="14598" max="14598" width="15.42578125" style="116" customWidth="1"/>
    <col min="14599" max="14599" width="10.7109375" style="116" customWidth="1"/>
    <col min="14600" max="14848" width="9.140625" style="116"/>
    <col min="14849" max="14849" width="8.140625" style="116" bestFit="1" customWidth="1"/>
    <col min="14850" max="14850" width="50.7109375" style="116" customWidth="1"/>
    <col min="14851" max="14851" width="5" style="116" bestFit="1" customWidth="1"/>
    <col min="14852" max="14852" width="9.42578125" style="116" customWidth="1"/>
    <col min="14853" max="14853" width="8.42578125" style="116" customWidth="1"/>
    <col min="14854" max="14854" width="15.42578125" style="116" customWidth="1"/>
    <col min="14855" max="14855" width="10.7109375" style="116" customWidth="1"/>
    <col min="14856" max="15104" width="9.140625" style="116"/>
    <col min="15105" max="15105" width="8.140625" style="116" bestFit="1" customWidth="1"/>
    <col min="15106" max="15106" width="50.7109375" style="116" customWidth="1"/>
    <col min="15107" max="15107" width="5" style="116" bestFit="1" customWidth="1"/>
    <col min="15108" max="15108" width="9.42578125" style="116" customWidth="1"/>
    <col min="15109" max="15109" width="8.42578125" style="116" customWidth="1"/>
    <col min="15110" max="15110" width="15.42578125" style="116" customWidth="1"/>
    <col min="15111" max="15111" width="10.7109375" style="116" customWidth="1"/>
    <col min="15112" max="15360" width="9.140625" style="116"/>
    <col min="15361" max="15361" width="8.140625" style="116" bestFit="1" customWidth="1"/>
    <col min="15362" max="15362" width="50.7109375" style="116" customWidth="1"/>
    <col min="15363" max="15363" width="5" style="116" bestFit="1" customWidth="1"/>
    <col min="15364" max="15364" width="9.42578125" style="116" customWidth="1"/>
    <col min="15365" max="15365" width="8.42578125" style="116" customWidth="1"/>
    <col min="15366" max="15366" width="15.42578125" style="116" customWidth="1"/>
    <col min="15367" max="15367" width="10.7109375" style="116" customWidth="1"/>
    <col min="15368" max="15616" width="9.140625" style="116"/>
    <col min="15617" max="15617" width="8.140625" style="116" bestFit="1" customWidth="1"/>
    <col min="15618" max="15618" width="50.7109375" style="116" customWidth="1"/>
    <col min="15619" max="15619" width="5" style="116" bestFit="1" customWidth="1"/>
    <col min="15620" max="15620" width="9.42578125" style="116" customWidth="1"/>
    <col min="15621" max="15621" width="8.42578125" style="116" customWidth="1"/>
    <col min="15622" max="15622" width="15.42578125" style="116" customWidth="1"/>
    <col min="15623" max="15623" width="10.7109375" style="116" customWidth="1"/>
    <col min="15624" max="15872" width="9.140625" style="116"/>
    <col min="15873" max="15873" width="8.140625" style="116" bestFit="1" customWidth="1"/>
    <col min="15874" max="15874" width="50.7109375" style="116" customWidth="1"/>
    <col min="15875" max="15875" width="5" style="116" bestFit="1" customWidth="1"/>
    <col min="15876" max="15876" width="9.42578125" style="116" customWidth="1"/>
    <col min="15877" max="15877" width="8.42578125" style="116" customWidth="1"/>
    <col min="15878" max="15878" width="15.42578125" style="116" customWidth="1"/>
    <col min="15879" max="15879" width="10.7109375" style="116" customWidth="1"/>
    <col min="15880" max="16128" width="9.140625" style="116"/>
    <col min="16129" max="16129" width="8.140625" style="116" bestFit="1" customWidth="1"/>
    <col min="16130" max="16130" width="50.7109375" style="116" customWidth="1"/>
    <col min="16131" max="16131" width="5" style="116" bestFit="1" customWidth="1"/>
    <col min="16132" max="16132" width="9.42578125" style="116" customWidth="1"/>
    <col min="16133" max="16133" width="8.42578125" style="116" customWidth="1"/>
    <col min="16134" max="16134" width="15.42578125" style="116" customWidth="1"/>
    <col min="16135" max="16135" width="10.7109375" style="116" customWidth="1"/>
    <col min="16136" max="16384" width="9.140625" style="116"/>
  </cols>
  <sheetData>
    <row r="2" spans="1:8" x14ac:dyDescent="0.2">
      <c r="A2" s="111"/>
      <c r="D2" s="113"/>
      <c r="E2" s="114"/>
      <c r="F2" s="115"/>
      <c r="G2" s="112"/>
      <c r="H2" s="113"/>
    </row>
    <row r="3" spans="1:8" ht="15.75" x14ac:dyDescent="0.25">
      <c r="A3" s="117"/>
      <c r="B3" s="118" t="s">
        <v>447</v>
      </c>
      <c r="C3" s="119"/>
      <c r="D3" s="113"/>
      <c r="E3" s="114"/>
      <c r="F3" s="115"/>
      <c r="G3" s="112"/>
      <c r="H3" s="113"/>
    </row>
    <row r="4" spans="1:8" ht="15.75" x14ac:dyDescent="0.25">
      <c r="A4" s="120"/>
      <c r="B4" s="118"/>
      <c r="C4" s="119"/>
      <c r="D4" s="113"/>
      <c r="E4" s="114"/>
      <c r="F4" s="115"/>
      <c r="G4" s="112"/>
      <c r="H4" s="113"/>
    </row>
    <row r="5" spans="1:8" ht="38.25" x14ac:dyDescent="0.25">
      <c r="A5" s="121"/>
      <c r="B5" s="154" t="s">
        <v>487</v>
      </c>
      <c r="C5" s="119"/>
      <c r="D5" s="113"/>
      <c r="E5" s="114"/>
      <c r="F5" s="115"/>
      <c r="G5" s="112"/>
      <c r="H5" s="113"/>
    </row>
    <row r="6" spans="1:8" ht="15.75" x14ac:dyDescent="0.25">
      <c r="A6" s="120"/>
      <c r="B6" s="155" t="s">
        <v>449</v>
      </c>
      <c r="C6" s="119"/>
      <c r="D6" s="113"/>
      <c r="E6" s="114"/>
      <c r="F6" s="115"/>
      <c r="G6" s="112"/>
      <c r="H6" s="113"/>
    </row>
    <row r="7" spans="1:8" ht="15.75" x14ac:dyDescent="0.25">
      <c r="A7" s="120"/>
      <c r="B7" s="155" t="s">
        <v>488</v>
      </c>
      <c r="C7" s="119"/>
      <c r="D7" s="113"/>
      <c r="E7" s="114"/>
      <c r="F7" s="115"/>
      <c r="G7" s="112"/>
      <c r="H7" s="113"/>
    </row>
    <row r="8" spans="1:8" ht="15.75" x14ac:dyDescent="0.25">
      <c r="A8" s="120"/>
      <c r="B8" s="118" t="s">
        <v>132</v>
      </c>
      <c r="C8" s="119"/>
      <c r="D8" s="113"/>
      <c r="E8" s="114"/>
      <c r="F8" s="115"/>
      <c r="G8" s="112"/>
      <c r="H8" s="113"/>
    </row>
    <row r="9" spans="1:8" ht="15.75" x14ac:dyDescent="0.25">
      <c r="A9" s="120"/>
      <c r="B9" s="118"/>
      <c r="C9" s="119"/>
      <c r="D9" s="113"/>
      <c r="E9" s="114"/>
      <c r="F9" s="115"/>
      <c r="G9" s="112"/>
      <c r="H9" s="113"/>
    </row>
    <row r="10" spans="1:8" x14ac:dyDescent="0.2">
      <c r="B10" s="156" t="s">
        <v>553</v>
      </c>
    </row>
    <row r="12" spans="1:8" x14ac:dyDescent="0.2">
      <c r="A12" s="127" t="s">
        <v>451</v>
      </c>
      <c r="B12" s="128" t="s">
        <v>130</v>
      </c>
      <c r="C12" s="129" t="s">
        <v>452</v>
      </c>
      <c r="D12" s="128" t="s">
        <v>126</v>
      </c>
      <c r="E12" s="130" t="s">
        <v>453</v>
      </c>
      <c r="F12" s="130" t="s">
        <v>454</v>
      </c>
    </row>
    <row r="13" spans="1:8" x14ac:dyDescent="0.2">
      <c r="A13" s="131" t="s">
        <v>456</v>
      </c>
      <c r="B13" s="132" t="s">
        <v>455</v>
      </c>
      <c r="C13" s="133"/>
      <c r="D13" s="132"/>
      <c r="E13" s="134" t="s">
        <v>492</v>
      </c>
      <c r="F13" s="100">
        <f>SUM(F16:F24)</f>
        <v>0</v>
      </c>
    </row>
    <row r="14" spans="1:8" x14ac:dyDescent="0.2">
      <c r="A14" s="157" t="s">
        <v>490</v>
      </c>
      <c r="B14" s="158" t="s">
        <v>491</v>
      </c>
      <c r="C14" s="133"/>
      <c r="D14" s="132"/>
      <c r="E14" s="134"/>
      <c r="F14" s="100"/>
    </row>
    <row r="15" spans="1:8" x14ac:dyDescent="0.2">
      <c r="A15" s="157"/>
      <c r="B15" s="158"/>
      <c r="C15" s="133"/>
      <c r="D15" s="132"/>
      <c r="E15" s="134"/>
      <c r="F15" s="100"/>
    </row>
    <row r="16" spans="1:8" x14ac:dyDescent="0.2">
      <c r="A16" s="135" t="s">
        <v>493</v>
      </c>
      <c r="B16" s="136" t="s">
        <v>494</v>
      </c>
      <c r="C16" s="137" t="s">
        <v>401</v>
      </c>
      <c r="D16" s="138">
        <v>0.18</v>
      </c>
      <c r="E16" s="161"/>
      <c r="F16" s="100">
        <f>D16*E16</f>
        <v>0</v>
      </c>
    </row>
    <row r="17" spans="1:6" ht="25.5" x14ac:dyDescent="0.2">
      <c r="A17" s="135" t="s">
        <v>495</v>
      </c>
      <c r="B17" s="136" t="s">
        <v>457</v>
      </c>
      <c r="C17" s="137" t="s">
        <v>401</v>
      </c>
      <c r="D17" s="138">
        <v>0.18</v>
      </c>
      <c r="E17" s="161"/>
      <c r="F17" s="100">
        <f>D17*E17</f>
        <v>0</v>
      </c>
    </row>
    <row r="18" spans="1:6" x14ac:dyDescent="0.2">
      <c r="A18" s="135" t="s">
        <v>496</v>
      </c>
      <c r="B18" s="136" t="s">
        <v>497</v>
      </c>
      <c r="C18" s="137" t="s">
        <v>401</v>
      </c>
      <c r="D18" s="138">
        <v>0.18</v>
      </c>
      <c r="E18" s="161"/>
      <c r="F18" s="100">
        <f>D18*E18</f>
        <v>0</v>
      </c>
    </row>
    <row r="19" spans="1:6" x14ac:dyDescent="0.2">
      <c r="A19" s="135"/>
      <c r="B19" s="136"/>
      <c r="C19" s="137"/>
      <c r="D19" s="138"/>
      <c r="E19" s="161"/>
      <c r="F19" s="100"/>
    </row>
    <row r="20" spans="1:6" x14ac:dyDescent="0.2">
      <c r="A20" s="157" t="s">
        <v>498</v>
      </c>
      <c r="B20" s="158" t="s">
        <v>499</v>
      </c>
      <c r="C20" s="133"/>
      <c r="D20" s="132"/>
      <c r="E20" s="134"/>
      <c r="F20" s="100"/>
    </row>
    <row r="21" spans="1:6" x14ac:dyDescent="0.2">
      <c r="A21" s="157"/>
      <c r="B21" s="158"/>
      <c r="C21" s="133"/>
      <c r="D21" s="132"/>
      <c r="E21" s="134"/>
      <c r="F21" s="100"/>
    </row>
    <row r="22" spans="1:6" ht="114.75" x14ac:dyDescent="0.2">
      <c r="A22" s="135" t="s">
        <v>500</v>
      </c>
      <c r="B22" s="136" t="s">
        <v>554</v>
      </c>
      <c r="C22" s="137" t="s">
        <v>462</v>
      </c>
      <c r="D22" s="138">
        <v>8</v>
      </c>
      <c r="E22" s="161"/>
      <c r="F22" s="100">
        <f t="shared" ref="F22:F44" si="0">D22*E22</f>
        <v>0</v>
      </c>
    </row>
    <row r="23" spans="1:6" ht="25.5" x14ac:dyDescent="0.2">
      <c r="A23" s="135" t="s">
        <v>502</v>
      </c>
      <c r="B23" s="136" t="s">
        <v>503</v>
      </c>
      <c r="C23" s="137" t="s">
        <v>462</v>
      </c>
      <c r="D23" s="138">
        <v>4</v>
      </c>
      <c r="E23" s="161"/>
      <c r="F23" s="100">
        <f t="shared" si="0"/>
        <v>0</v>
      </c>
    </row>
    <row r="24" spans="1:6" ht="25.5" x14ac:dyDescent="0.2">
      <c r="A24" s="135" t="s">
        <v>502</v>
      </c>
      <c r="B24" s="136" t="s">
        <v>505</v>
      </c>
      <c r="C24" s="137" t="s">
        <v>438</v>
      </c>
      <c r="D24" s="138">
        <v>1</v>
      </c>
      <c r="E24" s="161"/>
      <c r="F24" s="100">
        <f t="shared" si="0"/>
        <v>0</v>
      </c>
    </row>
    <row r="25" spans="1:6" x14ac:dyDescent="0.2">
      <c r="A25" s="144"/>
      <c r="B25" s="145"/>
      <c r="C25" s="146"/>
      <c r="D25" s="143"/>
      <c r="E25" s="100"/>
      <c r="F25" s="100"/>
    </row>
    <row r="26" spans="1:6" x14ac:dyDescent="0.2">
      <c r="A26" s="131" t="s">
        <v>458</v>
      </c>
      <c r="B26" s="132" t="s">
        <v>465</v>
      </c>
      <c r="C26" s="133"/>
      <c r="D26" s="132"/>
      <c r="E26" s="134" t="s">
        <v>492</v>
      </c>
      <c r="F26" s="100">
        <f>SUM(F28:F35)</f>
        <v>0</v>
      </c>
    </row>
    <row r="27" spans="1:6" x14ac:dyDescent="0.2">
      <c r="A27" s="144"/>
      <c r="B27" s="145"/>
      <c r="C27" s="146"/>
      <c r="D27" s="143"/>
      <c r="E27" s="100"/>
      <c r="F27" s="100"/>
    </row>
    <row r="28" spans="1:6" x14ac:dyDescent="0.2">
      <c r="A28" s="135" t="s">
        <v>506</v>
      </c>
      <c r="B28" s="145" t="s">
        <v>507</v>
      </c>
      <c r="C28" s="146" t="s">
        <v>467</v>
      </c>
      <c r="D28" s="143">
        <v>15</v>
      </c>
      <c r="E28" s="100"/>
      <c r="F28" s="100">
        <f>D28*E28</f>
        <v>0</v>
      </c>
    </row>
    <row r="29" spans="1:6" ht="51" x14ac:dyDescent="0.2">
      <c r="A29" s="135" t="s">
        <v>508</v>
      </c>
      <c r="B29" s="136" t="s">
        <v>509</v>
      </c>
      <c r="C29" s="112" t="s">
        <v>467</v>
      </c>
      <c r="D29" s="143">
        <v>180</v>
      </c>
      <c r="E29" s="100"/>
      <c r="F29" s="100">
        <f t="shared" si="0"/>
        <v>0</v>
      </c>
    </row>
    <row r="30" spans="1:6" ht="25.5" x14ac:dyDescent="0.2">
      <c r="A30" s="135" t="s">
        <v>510</v>
      </c>
      <c r="B30" s="136" t="s">
        <v>555</v>
      </c>
      <c r="C30" s="112" t="s">
        <v>467</v>
      </c>
      <c r="D30" s="143">
        <v>190</v>
      </c>
      <c r="E30" s="100"/>
      <c r="F30" s="100">
        <f t="shared" si="0"/>
        <v>0</v>
      </c>
    </row>
    <row r="31" spans="1:6" ht="25.5" x14ac:dyDescent="0.2">
      <c r="A31" s="135" t="s">
        <v>512</v>
      </c>
      <c r="B31" s="145" t="s">
        <v>556</v>
      </c>
      <c r="C31" s="112" t="s">
        <v>467</v>
      </c>
      <c r="D31" s="143">
        <v>190</v>
      </c>
      <c r="E31" s="100"/>
      <c r="F31" s="100">
        <f t="shared" si="0"/>
        <v>0</v>
      </c>
    </row>
    <row r="32" spans="1:6" ht="25.5" x14ac:dyDescent="0.2">
      <c r="A32" s="135" t="s">
        <v>514</v>
      </c>
      <c r="B32" s="136" t="s">
        <v>557</v>
      </c>
      <c r="C32" s="112" t="s">
        <v>438</v>
      </c>
      <c r="D32" s="143">
        <v>2</v>
      </c>
      <c r="E32" s="100"/>
      <c r="F32" s="100">
        <f t="shared" si="0"/>
        <v>0</v>
      </c>
    </row>
    <row r="33" spans="1:7" ht="25.5" x14ac:dyDescent="0.2">
      <c r="A33" s="135" t="s">
        <v>516</v>
      </c>
      <c r="B33" s="136" t="s">
        <v>558</v>
      </c>
      <c r="C33" s="112" t="s">
        <v>438</v>
      </c>
      <c r="D33" s="143">
        <v>2</v>
      </c>
      <c r="E33" s="100"/>
      <c r="F33" s="100">
        <f t="shared" si="0"/>
        <v>0</v>
      </c>
    </row>
    <row r="34" spans="1:7" ht="38.25" x14ac:dyDescent="0.2">
      <c r="A34" s="135" t="s">
        <v>518</v>
      </c>
      <c r="B34" s="136" t="s">
        <v>559</v>
      </c>
      <c r="C34" s="112" t="s">
        <v>438</v>
      </c>
      <c r="D34" s="143">
        <v>2</v>
      </c>
      <c r="E34" s="100"/>
      <c r="F34" s="100">
        <f t="shared" si="0"/>
        <v>0</v>
      </c>
    </row>
    <row r="35" spans="1:7" x14ac:dyDescent="0.2">
      <c r="A35" s="135" t="s">
        <v>520</v>
      </c>
      <c r="B35" s="136" t="s">
        <v>537</v>
      </c>
      <c r="C35" s="112" t="s">
        <v>538</v>
      </c>
      <c r="D35" s="143">
        <v>4</v>
      </c>
      <c r="E35" s="100"/>
      <c r="F35" s="100">
        <f t="shared" si="0"/>
        <v>0</v>
      </c>
    </row>
    <row r="36" spans="1:7" x14ac:dyDescent="0.2">
      <c r="A36" s="135"/>
      <c r="B36" s="136"/>
      <c r="C36" s="137"/>
      <c r="D36" s="138"/>
      <c r="E36" s="161"/>
      <c r="F36" s="100"/>
      <c r="G36" s="147"/>
    </row>
    <row r="37" spans="1:7" x14ac:dyDescent="0.2">
      <c r="A37" s="131">
        <v>3</v>
      </c>
      <c r="B37" s="132" t="s">
        <v>539</v>
      </c>
      <c r="C37" s="133"/>
      <c r="D37" s="132"/>
      <c r="E37" s="134" t="s">
        <v>492</v>
      </c>
      <c r="F37" s="100">
        <f>SUM(F39:F44)</f>
        <v>0</v>
      </c>
    </row>
    <row r="38" spans="1:7" x14ac:dyDescent="0.2">
      <c r="A38" s="135"/>
      <c r="B38" s="136"/>
      <c r="C38" s="137"/>
      <c r="D38" s="138"/>
      <c r="E38" s="161"/>
      <c r="F38" s="100"/>
      <c r="G38" s="147"/>
    </row>
    <row r="39" spans="1:7" x14ac:dyDescent="0.2">
      <c r="A39" s="135" t="s">
        <v>560</v>
      </c>
      <c r="B39" s="102" t="s">
        <v>818</v>
      </c>
      <c r="C39" s="146" t="s">
        <v>541</v>
      </c>
      <c r="D39" s="143">
        <v>4</v>
      </c>
      <c r="E39" s="100"/>
      <c r="F39" s="100">
        <f t="shared" si="0"/>
        <v>0</v>
      </c>
    </row>
    <row r="40" spans="1:7" x14ac:dyDescent="0.2">
      <c r="A40" s="135" t="s">
        <v>561</v>
      </c>
      <c r="B40" s="44" t="s">
        <v>543</v>
      </c>
      <c r="C40" s="146" t="s">
        <v>544</v>
      </c>
      <c r="D40" s="143">
        <v>0.18</v>
      </c>
      <c r="E40" s="100"/>
      <c r="F40" s="100">
        <f t="shared" si="0"/>
        <v>0</v>
      </c>
    </row>
    <row r="41" spans="1:7" ht="25.5" x14ac:dyDescent="0.2">
      <c r="A41" s="135" t="s">
        <v>562</v>
      </c>
      <c r="B41" s="44" t="s">
        <v>546</v>
      </c>
      <c r="C41" s="146" t="s">
        <v>541</v>
      </c>
      <c r="D41" s="143">
        <v>16</v>
      </c>
      <c r="E41" s="100"/>
      <c r="F41" s="100">
        <f t="shared" si="0"/>
        <v>0</v>
      </c>
    </row>
    <row r="42" spans="1:7" ht="25.5" x14ac:dyDescent="0.2">
      <c r="A42" s="135" t="s">
        <v>563</v>
      </c>
      <c r="B42" s="44" t="s">
        <v>479</v>
      </c>
      <c r="C42" s="146" t="s">
        <v>438</v>
      </c>
      <c r="D42" s="143">
        <v>1</v>
      </c>
      <c r="E42" s="100"/>
      <c r="F42" s="100">
        <f t="shared" si="0"/>
        <v>0</v>
      </c>
    </row>
    <row r="43" spans="1:7" ht="25.5" x14ac:dyDescent="0.2">
      <c r="A43" s="135" t="s">
        <v>540</v>
      </c>
      <c r="B43" s="44" t="s">
        <v>549</v>
      </c>
      <c r="C43" s="146" t="s">
        <v>438</v>
      </c>
      <c r="D43" s="143">
        <v>1</v>
      </c>
      <c r="E43" s="100"/>
      <c r="F43" s="100">
        <f t="shared" si="0"/>
        <v>0</v>
      </c>
    </row>
    <row r="44" spans="1:7" x14ac:dyDescent="0.2">
      <c r="A44" s="135" t="s">
        <v>542</v>
      </c>
      <c r="B44" s="44" t="s">
        <v>551</v>
      </c>
      <c r="C44" s="146" t="s">
        <v>541</v>
      </c>
      <c r="D44" s="143">
        <v>4</v>
      </c>
      <c r="E44" s="100"/>
      <c r="F44" s="100">
        <f t="shared" si="0"/>
        <v>0</v>
      </c>
    </row>
    <row r="45" spans="1:7" x14ac:dyDescent="0.2">
      <c r="A45" s="144"/>
      <c r="B45" s="145"/>
      <c r="C45" s="146"/>
      <c r="D45" s="143"/>
      <c r="E45" s="100"/>
      <c r="F45" s="100"/>
    </row>
    <row r="46" spans="1:7" x14ac:dyDescent="0.2">
      <c r="E46" s="100"/>
      <c r="F46" s="100"/>
    </row>
    <row r="47" spans="1:7" x14ac:dyDescent="0.2">
      <c r="B47" s="150" t="s">
        <v>445</v>
      </c>
      <c r="E47" s="100"/>
      <c r="F47" s="100"/>
    </row>
    <row r="48" spans="1:7" x14ac:dyDescent="0.2">
      <c r="E48" s="100"/>
      <c r="F48" s="100"/>
    </row>
    <row r="49" spans="2:6" x14ac:dyDescent="0.2">
      <c r="B49" s="111" t="str">
        <f>B13</f>
        <v>GRADBENA DELA</v>
      </c>
      <c r="E49" s="100"/>
      <c r="F49" s="100">
        <f>F13</f>
        <v>0</v>
      </c>
    </row>
    <row r="50" spans="2:6" x14ac:dyDescent="0.2">
      <c r="B50" s="111" t="str">
        <f>B26</f>
        <v>MONTAŽNA DELA</v>
      </c>
      <c r="E50" s="100"/>
      <c r="F50" s="100">
        <f>F26</f>
        <v>0</v>
      </c>
    </row>
    <row r="51" spans="2:6" x14ac:dyDescent="0.2">
      <c r="B51" s="151" t="str">
        <f>B37</f>
        <v>TEHNIČNA DOKUMENTACIJA, OSTALO</v>
      </c>
      <c r="C51" s="152"/>
      <c r="D51" s="151"/>
      <c r="E51" s="166"/>
      <c r="F51" s="166">
        <f>F37</f>
        <v>0</v>
      </c>
    </row>
    <row r="52" spans="2:6" x14ac:dyDescent="0.2">
      <c r="B52" s="111" t="s">
        <v>30</v>
      </c>
      <c r="E52" s="100"/>
      <c r="F52" s="100">
        <f>SUM(F49:F51)</f>
        <v>0</v>
      </c>
    </row>
    <row r="53" spans="2:6" x14ac:dyDescent="0.2">
      <c r="E53" s="100"/>
      <c r="F53" s="100"/>
    </row>
    <row r="54" spans="2:6" x14ac:dyDescent="0.2">
      <c r="E54" s="100"/>
      <c r="F54" s="100"/>
    </row>
    <row r="55" spans="2:6" x14ac:dyDescent="0.2">
      <c r="E55" s="100"/>
      <c r="F55" s="100"/>
    </row>
  </sheetData>
  <pageMargins left="0.78740157480314965" right="0.35433070866141736" top="0.98425196850393704" bottom="0.59055118110236227" header="0.31496062992125984" footer="0.19685039370078741"/>
  <pageSetup paperSize="9" scale="93" orientation="portrait" r:id="rId1"/>
  <headerFooter alignWithMargins="0">
    <oddHeader xml:space="preserve">&amp;L
&amp;R
]
</oddHeader>
    <oddFooter>&amp;Rstran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15</vt:i4>
      </vt:variant>
    </vt:vector>
  </HeadingPairs>
  <TitlesOfParts>
    <vt:vector size="25" baseType="lpstr">
      <vt:lpstr>REKAPITULACIJA</vt:lpstr>
      <vt:lpstr>3_1a</vt:lpstr>
      <vt:lpstr>3_1B</vt:lpstr>
      <vt:lpstr>3_2a</vt:lpstr>
      <vt:lpstr>3_2b</vt:lpstr>
      <vt:lpstr>4_1</vt:lpstr>
      <vt:lpstr>4_2</vt:lpstr>
      <vt:lpstr>6_1a</vt:lpstr>
      <vt:lpstr>6_1b</vt:lpstr>
      <vt:lpstr>9_1</vt:lpstr>
      <vt:lpstr>'3_1a'!Področje_tiskanja</vt:lpstr>
      <vt:lpstr>'3_1B'!Področje_tiskanja</vt:lpstr>
      <vt:lpstr>'3_2a'!Področje_tiskanja</vt:lpstr>
      <vt:lpstr>'3_2b'!Področje_tiskanja</vt:lpstr>
      <vt:lpstr>'4_1'!Področje_tiskanja</vt:lpstr>
      <vt:lpstr>'4_2'!Področje_tiskanja</vt:lpstr>
      <vt:lpstr>'6_1a'!Področje_tiskanja</vt:lpstr>
      <vt:lpstr>'6_1b'!Področje_tiskanja</vt:lpstr>
      <vt:lpstr>'9_1'!Področje_tiskanja</vt:lpstr>
      <vt:lpstr>'3_1a'!Tiskanje_naslovov</vt:lpstr>
      <vt:lpstr>'3_1B'!Tiskanje_naslovov</vt:lpstr>
      <vt:lpstr>'3_2a'!Tiskanje_naslovov</vt:lpstr>
      <vt:lpstr>'3_2b'!Tiskanje_naslovov</vt:lpstr>
      <vt:lpstr>'4_1'!Tiskanje_naslovov</vt:lpstr>
      <vt:lpstr>'9_1'!Tiskanje_naslovov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 Trojner</dc:creator>
  <cp:lastModifiedBy>Polona Kogovšek</cp:lastModifiedBy>
  <cp:lastPrinted>2022-01-10T13:45:21Z</cp:lastPrinted>
  <dcterms:created xsi:type="dcterms:W3CDTF">2020-11-04T07:38:01Z</dcterms:created>
  <dcterms:modified xsi:type="dcterms:W3CDTF">2022-02-01T19:52:05Z</dcterms:modified>
</cp:coreProperties>
</file>